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715" windowHeight="5385"/>
  </bookViews>
  <sheets>
    <sheet name="Surfaces" sheetId="1" r:id="rId1"/>
    <sheet name="Devis" sheetId="4" r:id="rId2"/>
  </sheets>
  <calcPr calcId="145621"/>
</workbook>
</file>

<file path=xl/calcChain.xml><?xml version="1.0" encoding="utf-8"?>
<calcChain xmlns="http://schemas.openxmlformats.org/spreadsheetml/2006/main">
  <c r="D11" i="4" l="1"/>
  <c r="F46" i="1"/>
  <c r="F22" i="1"/>
  <c r="E41" i="1"/>
  <c r="F41" i="1" s="1"/>
  <c r="E42" i="1"/>
  <c r="F42" i="1" s="1"/>
  <c r="E43" i="1"/>
  <c r="F43" i="1" s="1"/>
  <c r="E44" i="1"/>
  <c r="F44" i="1" s="1"/>
  <c r="E45" i="1"/>
  <c r="F45" i="1" s="1"/>
  <c r="E17" i="1"/>
  <c r="F17" i="1" s="1"/>
  <c r="E18" i="1"/>
  <c r="F18" i="1" s="1"/>
  <c r="E19" i="1"/>
  <c r="F19" i="1" s="1"/>
  <c r="E20" i="1"/>
  <c r="F20" i="1" s="1"/>
  <c r="E21" i="1"/>
  <c r="F21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40" i="1" l="1"/>
  <c r="F40" i="1" s="1"/>
  <c r="E30" i="1"/>
  <c r="F30" i="1" s="1"/>
  <c r="F48" i="1" l="1"/>
  <c r="F50" i="1" s="1"/>
  <c r="D9" i="4" s="1"/>
  <c r="E16" i="1" l="1"/>
  <c r="F16" i="1" s="1"/>
  <c r="E6" i="1"/>
  <c r="E11" i="4" l="1"/>
  <c r="E10" i="4"/>
  <c r="F6" i="1"/>
  <c r="F24" i="1" l="1"/>
  <c r="F26" i="1" s="1"/>
  <c r="E9" i="4"/>
  <c r="D8" i="4" l="1"/>
  <c r="E8" i="4" s="1"/>
  <c r="E12" i="4" s="1"/>
  <c r="E13" i="4" s="1"/>
  <c r="E14" i="4" s="1"/>
</calcChain>
</file>

<file path=xl/sharedStrings.xml><?xml version="1.0" encoding="utf-8"?>
<sst xmlns="http://schemas.openxmlformats.org/spreadsheetml/2006/main" count="80" uniqueCount="36">
  <si>
    <t>DEVIS</t>
  </si>
  <si>
    <t>Désignation</t>
  </si>
  <si>
    <t>Prix Unitaire</t>
  </si>
  <si>
    <t>Quantité</t>
  </si>
  <si>
    <t>Prix Hors Taxe</t>
  </si>
  <si>
    <t>Total Hors Taxe =</t>
  </si>
  <si>
    <t>TVA 20% =</t>
  </si>
  <si>
    <t>Prix TTC =</t>
  </si>
  <si>
    <t>Peinture ripolin</t>
  </si>
  <si>
    <t>Murs</t>
  </si>
  <si>
    <t>Pièce</t>
  </si>
  <si>
    <t>Longueur
en cm</t>
  </si>
  <si>
    <t>Largeur
en cm</t>
  </si>
  <si>
    <t>Nb de pots =</t>
  </si>
  <si>
    <r>
      <t>Surface
en cm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</si>
  <si>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Surface
en 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</si>
  <si>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Nb de litres de
peinture Ripolin =</t>
  </si>
  <si>
    <r>
      <rPr>
        <b/>
        <u/>
        <sz val="14"/>
        <color theme="1"/>
        <rFont val="Calibri"/>
        <family val="2"/>
        <scheme val="minor"/>
      </rPr>
      <t>Rendement :</t>
    </r>
    <r>
      <rPr>
        <b/>
        <sz val="14"/>
        <color theme="1"/>
        <rFont val="Calibri"/>
        <family val="2"/>
        <scheme val="minor"/>
      </rPr>
      <t xml:space="preserve"> 10L pour 100m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</si>
  <si>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rPr>
        <b/>
        <u/>
        <sz val="14"/>
        <color theme="1"/>
        <rFont val="Calibri"/>
        <family val="2"/>
        <scheme val="minor"/>
      </rPr>
      <t>Contenance de 1 pot :</t>
    </r>
    <r>
      <rPr>
        <b/>
        <sz val="14"/>
        <color theme="1"/>
        <rFont val="Calibri"/>
        <family val="2"/>
        <scheme val="minor"/>
      </rPr>
      <t xml:space="preserve"> 10L</t>
    </r>
  </si>
  <si>
    <t>Surfaces à recouvrir avec la Peinture "Ripolin"</t>
  </si>
  <si>
    <t>Peinture Luxens</t>
  </si>
  <si>
    <t>Matériel</t>
  </si>
  <si>
    <t>Main d'œuvre</t>
  </si>
  <si>
    <t>Surfaces à décompter</t>
  </si>
  <si>
    <t>Ouvertures</t>
  </si>
  <si>
    <t>Surface totale à recouvrir =</t>
  </si>
  <si>
    <r>
      <rPr>
        <b/>
        <u/>
        <sz val="14"/>
        <color theme="1"/>
        <rFont val="Calibri"/>
        <family val="2"/>
        <scheme val="minor"/>
      </rPr>
      <t>Rendement :</t>
    </r>
    <r>
      <rPr>
        <b/>
        <sz val="14"/>
        <color theme="1"/>
        <rFont val="Calibri"/>
        <family val="2"/>
        <scheme val="minor"/>
      </rPr>
      <t xml:space="preserve"> 10L pour 120m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</si>
  <si>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Chambre</t>
  </si>
  <si>
    <t>Entrée</t>
  </si>
  <si>
    <t>"</t>
  </si>
  <si>
    <t>Salon-Cuisine</t>
  </si>
  <si>
    <t>Salle de bain</t>
  </si>
  <si>
    <t>Nb de litres de
peinture Luxens =</t>
  </si>
  <si>
    <t>Surfaces à recouvrir avec la Peinture "Luxens"</t>
  </si>
  <si>
    <r>
      <rPr>
        <b/>
        <u/>
        <sz val="12"/>
        <color theme="1"/>
        <rFont val="Calibri"/>
        <family val="2"/>
        <scheme val="minor"/>
      </rPr>
      <t>Nature et description de la réalisation :</t>
    </r>
    <r>
      <rPr>
        <sz val="12"/>
        <color theme="1"/>
        <rFont val="Calibri"/>
        <family val="2"/>
        <scheme val="minor"/>
      </rPr>
      <t xml:space="preserve"> Peindre l'ensemble des pièces d'une maison.</t>
    </r>
    <r>
      <rPr>
        <sz val="11"/>
        <color theme="1"/>
        <rFont val="Calibri"/>
        <family val="2"/>
        <scheme val="minor"/>
      </rPr>
      <t xml:space="preserve">
</t>
    </r>
  </si>
  <si>
    <t>Surfaces et Rendements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</si>
</sst>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egoe Print"/>
    </font>
    <font>
      <sz val="12"/>
      <color theme="1"/>
      <name val="Calibri"/>
      <family val="2"/>
      <scheme val="minor"/>
    </font>
    <font>
      <b/>
      <sz val="18"/>
      <color theme="1"/>
      <name val="Segoe Print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2"/>
      <color theme="1"/>
      <name val="Segoe Print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rgb="FF0066FF"/>
      </left>
      <right style="thick">
        <color rgb="FF0066FF"/>
      </right>
      <top style="thick">
        <color rgb="FF0066FF"/>
      </top>
      <bottom style="thick">
        <color rgb="FF0066FF"/>
      </bottom>
      <diagonal/>
    </border>
    <border>
      <left/>
      <right/>
      <top style="thick">
        <color theme="7"/>
      </top>
      <bottom style="thick">
        <color rgb="FF0066FF"/>
      </bottom>
      <diagonal/>
    </border>
    <border>
      <left style="thick">
        <color theme="7"/>
      </left>
      <right style="thick">
        <color rgb="FF00B050"/>
      </right>
      <top style="thick">
        <color theme="7"/>
      </top>
      <bottom/>
      <diagonal/>
    </border>
    <border>
      <left style="thick">
        <color rgb="FF00B050"/>
      </left>
      <right style="thick">
        <color rgb="FF00B050"/>
      </right>
      <top style="thick">
        <color theme="7"/>
      </top>
      <bottom/>
      <diagonal/>
    </border>
    <border>
      <left style="thick">
        <color theme="7"/>
      </left>
      <right/>
      <top/>
      <bottom/>
      <diagonal/>
    </border>
    <border>
      <left style="thick">
        <color rgb="FF00B050"/>
      </left>
      <right/>
      <top style="thick">
        <color theme="7"/>
      </top>
      <bottom/>
      <diagonal/>
    </border>
    <border>
      <left style="thick">
        <color rgb="FF0066FF"/>
      </left>
      <right/>
      <top style="thick">
        <color rgb="FF0066FF"/>
      </top>
      <bottom style="thick">
        <color rgb="FF0066FF"/>
      </bottom>
      <diagonal/>
    </border>
    <border>
      <left/>
      <right style="thick">
        <color rgb="FF0066FF"/>
      </right>
      <top style="thick">
        <color rgb="FF0066FF"/>
      </top>
      <bottom style="thick">
        <color rgb="FF0066FF"/>
      </bottom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66FF"/>
      </left>
      <right style="thick">
        <color rgb="FF0066FF"/>
      </right>
      <top style="thick">
        <color rgb="FF0066FF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/>
    <xf numFmtId="0" fontId="5" fillId="4" borderId="1" xfId="0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quotePrefix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10" borderId="7" xfId="0" applyFont="1" applyFill="1" applyBorder="1" applyAlignment="1">
      <alignment horizontal="left" vertical="center" wrapText="1"/>
    </xf>
    <xf numFmtId="0" fontId="1" fillId="10" borderId="8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/>
    </xf>
    <xf numFmtId="0" fontId="0" fillId="9" borderId="12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66FF"/>
      <color rgb="FFFFCC66"/>
      <color rgb="FFFF9966"/>
      <color rgb="FFFFFF66"/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21</xdr:row>
      <xdr:rowOff>304800</xdr:rowOff>
    </xdr:from>
    <xdr:ext cx="2476500" cy="2209800"/>
    <xdr:pic>
      <xdr:nvPicPr>
        <xdr:cNvPr id="9" name="Image 8" descr="C:\Users\Anne\Desktop\Peinture murs et plafonds RIPOLIN Xpro3, mat, 10L  Leroy Merlin - Mozilla Firefox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4733925"/>
          <a:ext cx="2476500" cy="2209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152400</xdr:colOff>
      <xdr:row>45</xdr:row>
      <xdr:rowOff>76200</xdr:rowOff>
    </xdr:from>
    <xdr:ext cx="2305049" cy="2190750"/>
    <xdr:pic>
      <xdr:nvPicPr>
        <xdr:cNvPr id="4" name="Image 3" descr="C:\Users\Anne\Desktop\Peinture multisupport LUXENS, satin, 10L  Leroy Merlin - Mozilla Firefox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129"/>
        <a:stretch/>
      </xdr:blipFill>
      <xdr:spPr bwMode="auto">
        <a:xfrm>
          <a:off x="2114550" y="11068050"/>
          <a:ext cx="2305049" cy="2190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43" zoomScaleNormal="100" workbookViewId="0">
      <selection activeCell="B2" sqref="B2:E2"/>
    </sheetView>
  </sheetViews>
  <sheetFormatPr baseColWidth="10" defaultRowHeight="15" x14ac:dyDescent="0.25"/>
  <cols>
    <col min="1" max="1" width="15.7109375" customWidth="1"/>
    <col min="2" max="2" width="13.7109375" customWidth="1"/>
    <col min="3" max="3" width="21.28515625" customWidth="1"/>
    <col min="4" max="4" width="19" customWidth="1"/>
    <col min="5" max="5" width="22.7109375" customWidth="1"/>
    <col min="6" max="6" width="16" customWidth="1"/>
    <col min="7" max="7" width="10.85546875" customWidth="1"/>
    <col min="16" max="16" width="22.14062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ht="40.5" customHeight="1" thickTop="1" thickBot="1" x14ac:dyDescent="0.3">
      <c r="A2" s="1"/>
      <c r="B2" s="33" t="s">
        <v>35</v>
      </c>
      <c r="C2" s="34"/>
      <c r="D2" s="34"/>
      <c r="E2" s="35"/>
      <c r="F2" s="11"/>
      <c r="G2" s="1"/>
    </row>
    <row r="3" spans="1:7" ht="23.25" customHeight="1" thickTop="1" thickBot="1" x14ac:dyDescent="0.3">
      <c r="A3" s="1"/>
      <c r="B3" s="10"/>
      <c r="C3" s="10"/>
      <c r="D3" s="10"/>
      <c r="E3" s="10"/>
      <c r="F3" s="1"/>
      <c r="G3" s="1"/>
    </row>
    <row r="4" spans="1:7" ht="30" customHeight="1" thickTop="1" thickBot="1" x14ac:dyDescent="0.3">
      <c r="A4" s="31" t="s">
        <v>19</v>
      </c>
      <c r="B4" s="32"/>
      <c r="C4" s="32"/>
      <c r="D4" s="32"/>
      <c r="E4" s="32"/>
      <c r="F4" s="32"/>
      <c r="G4" s="1"/>
    </row>
    <row r="5" spans="1:7" ht="35.25" thickTop="1" thickBot="1" x14ac:dyDescent="0.3">
      <c r="A5" s="8" t="s">
        <v>10</v>
      </c>
      <c r="B5" s="8" t="s">
        <v>9</v>
      </c>
      <c r="C5" s="9" t="s">
        <v>11</v>
      </c>
      <c r="D5" s="9" t="s">
        <v>12</v>
      </c>
      <c r="E5" s="9" t="s">
        <v>14</v>
      </c>
      <c r="F5" s="9" t="s">
        <v>15</v>
      </c>
      <c r="G5" s="29"/>
    </row>
    <row r="6" spans="1:7" ht="17.25" thickTop="1" thickBot="1" x14ac:dyDescent="0.3">
      <c r="A6" s="21" t="s">
        <v>27</v>
      </c>
      <c r="B6" s="21">
        <v>1</v>
      </c>
      <c r="C6" s="21">
        <v>400</v>
      </c>
      <c r="D6" s="21">
        <v>250</v>
      </c>
      <c r="E6" s="22">
        <f>C6*D6</f>
        <v>100000</v>
      </c>
      <c r="F6" s="22">
        <f>E6/10000</f>
        <v>10</v>
      </c>
      <c r="G6" s="29"/>
    </row>
    <row r="7" spans="1:7" ht="17.25" thickTop="1" thickBot="1" x14ac:dyDescent="0.3">
      <c r="A7" s="21" t="s">
        <v>29</v>
      </c>
      <c r="B7" s="21">
        <v>2</v>
      </c>
      <c r="C7" s="21">
        <v>298</v>
      </c>
      <c r="D7" s="21">
        <v>250</v>
      </c>
      <c r="E7" s="22">
        <f t="shared" ref="E7:E13" si="0">C7*D7</f>
        <v>74500</v>
      </c>
      <c r="F7" s="22">
        <f t="shared" ref="F7:F13" si="1">E7/10000</f>
        <v>7.45</v>
      </c>
      <c r="G7" s="29"/>
    </row>
    <row r="8" spans="1:7" ht="17.25" thickTop="1" thickBot="1" x14ac:dyDescent="0.3">
      <c r="A8" s="21" t="s">
        <v>29</v>
      </c>
      <c r="B8" s="21">
        <v>3</v>
      </c>
      <c r="C8" s="21">
        <v>400</v>
      </c>
      <c r="D8" s="21">
        <v>250</v>
      </c>
      <c r="E8" s="22">
        <f t="shared" si="0"/>
        <v>100000</v>
      </c>
      <c r="F8" s="22">
        <f t="shared" si="1"/>
        <v>10</v>
      </c>
      <c r="G8" s="29"/>
    </row>
    <row r="9" spans="1:7" ht="17.25" thickTop="1" thickBot="1" x14ac:dyDescent="0.3">
      <c r="A9" s="21" t="s">
        <v>29</v>
      </c>
      <c r="B9" s="21">
        <v>4</v>
      </c>
      <c r="C9" s="21">
        <v>298</v>
      </c>
      <c r="D9" s="21">
        <v>250</v>
      </c>
      <c r="E9" s="22">
        <f t="shared" si="0"/>
        <v>74500</v>
      </c>
      <c r="F9" s="22">
        <f t="shared" si="1"/>
        <v>7.45</v>
      </c>
      <c r="G9" s="29"/>
    </row>
    <row r="10" spans="1:7" ht="17.25" thickTop="1" thickBot="1" x14ac:dyDescent="0.3">
      <c r="A10" s="21" t="s">
        <v>30</v>
      </c>
      <c r="B10" s="21">
        <v>1</v>
      </c>
      <c r="C10" s="21">
        <v>600</v>
      </c>
      <c r="D10" s="21">
        <v>250</v>
      </c>
      <c r="E10" s="22">
        <f t="shared" si="0"/>
        <v>150000</v>
      </c>
      <c r="F10" s="22">
        <f t="shared" si="1"/>
        <v>15</v>
      </c>
      <c r="G10" s="29"/>
    </row>
    <row r="11" spans="1:7" ht="17.25" thickTop="1" thickBot="1" x14ac:dyDescent="0.3">
      <c r="A11" s="21" t="s">
        <v>29</v>
      </c>
      <c r="B11" s="21">
        <v>2</v>
      </c>
      <c r="C11" s="21">
        <v>700</v>
      </c>
      <c r="D11" s="21">
        <v>250</v>
      </c>
      <c r="E11" s="22">
        <f t="shared" si="0"/>
        <v>175000</v>
      </c>
      <c r="F11" s="22">
        <f t="shared" si="1"/>
        <v>17.5</v>
      </c>
      <c r="G11" s="29"/>
    </row>
    <row r="12" spans="1:7" ht="17.25" thickTop="1" thickBot="1" x14ac:dyDescent="0.3">
      <c r="A12" s="21" t="s">
        <v>29</v>
      </c>
      <c r="B12" s="21">
        <v>3</v>
      </c>
      <c r="C12" s="21">
        <v>600</v>
      </c>
      <c r="D12" s="21">
        <v>250</v>
      </c>
      <c r="E12" s="22">
        <f t="shared" si="0"/>
        <v>150000</v>
      </c>
      <c r="F12" s="22">
        <f t="shared" si="1"/>
        <v>15</v>
      </c>
      <c r="G12" s="29"/>
    </row>
    <row r="13" spans="1:7" ht="17.25" thickTop="1" thickBot="1" x14ac:dyDescent="0.3">
      <c r="A13" s="21" t="s">
        <v>29</v>
      </c>
      <c r="B13" s="21">
        <v>4</v>
      </c>
      <c r="C13" s="21">
        <v>700</v>
      </c>
      <c r="D13" s="21">
        <v>250</v>
      </c>
      <c r="E13" s="22">
        <f t="shared" si="0"/>
        <v>175000</v>
      </c>
      <c r="F13" s="22">
        <f t="shared" si="1"/>
        <v>17.5</v>
      </c>
      <c r="G13" s="29"/>
    </row>
    <row r="14" spans="1:7" ht="31.5" customHeight="1" thickTop="1" thickBot="1" x14ac:dyDescent="0.3">
      <c r="A14" s="31" t="s">
        <v>23</v>
      </c>
      <c r="B14" s="32"/>
      <c r="C14" s="32"/>
      <c r="D14" s="32"/>
      <c r="E14" s="32"/>
      <c r="F14" s="32"/>
      <c r="G14" s="29"/>
    </row>
    <row r="15" spans="1:7" ht="31.5" customHeight="1" thickTop="1" thickBot="1" x14ac:dyDescent="0.3">
      <c r="A15" s="17" t="s">
        <v>24</v>
      </c>
      <c r="B15" s="17" t="s">
        <v>9</v>
      </c>
      <c r="C15" s="18" t="s">
        <v>11</v>
      </c>
      <c r="D15" s="18" t="s">
        <v>12</v>
      </c>
      <c r="E15" s="18" t="s">
        <v>14</v>
      </c>
      <c r="F15" s="18" t="s">
        <v>15</v>
      </c>
      <c r="G15" s="29"/>
    </row>
    <row r="16" spans="1:7" ht="18" customHeight="1" thickTop="1" thickBot="1" x14ac:dyDescent="0.3">
      <c r="A16" s="23" t="s">
        <v>27</v>
      </c>
      <c r="B16" s="19">
        <v>1</v>
      </c>
      <c r="C16" s="20">
        <v>213.7</v>
      </c>
      <c r="D16" s="20">
        <v>91.4</v>
      </c>
      <c r="E16" s="22">
        <f>C16*D16</f>
        <v>19532.18</v>
      </c>
      <c r="F16" s="26">
        <f>E16/10000</f>
        <v>1.9532180000000001</v>
      </c>
      <c r="G16" s="29"/>
    </row>
    <row r="17" spans="1:7" ht="18" customHeight="1" thickTop="1" thickBot="1" x14ac:dyDescent="0.3">
      <c r="A17" s="24" t="s">
        <v>29</v>
      </c>
      <c r="B17" s="19">
        <v>2</v>
      </c>
      <c r="C17" s="20">
        <v>174</v>
      </c>
      <c r="D17" s="20">
        <v>132</v>
      </c>
      <c r="E17" s="22">
        <f t="shared" ref="E17:E21" si="2">C17*D17</f>
        <v>22968</v>
      </c>
      <c r="F17" s="26">
        <f t="shared" ref="F17:F21" si="3">E17/10000</f>
        <v>2.2968000000000002</v>
      </c>
      <c r="G17" s="29"/>
    </row>
    <row r="18" spans="1:7" ht="18" customHeight="1" thickTop="1" thickBot="1" x14ac:dyDescent="0.3">
      <c r="A18" s="23" t="s">
        <v>30</v>
      </c>
      <c r="B18" s="19">
        <v>1</v>
      </c>
      <c r="C18" s="20">
        <v>205.7</v>
      </c>
      <c r="D18" s="20">
        <v>77.099999999999994</v>
      </c>
      <c r="E18" s="22">
        <f t="shared" si="2"/>
        <v>15859.469999999998</v>
      </c>
      <c r="F18" s="26">
        <f t="shared" si="3"/>
        <v>1.5859469999999998</v>
      </c>
      <c r="G18" s="29"/>
    </row>
    <row r="19" spans="1:7" ht="18" customHeight="1" thickTop="1" thickBot="1" x14ac:dyDescent="0.3">
      <c r="A19" s="23" t="s">
        <v>29</v>
      </c>
      <c r="B19" s="19">
        <v>2</v>
      </c>
      <c r="C19" s="20">
        <v>339</v>
      </c>
      <c r="D19" s="20">
        <v>210</v>
      </c>
      <c r="E19" s="22">
        <f t="shared" si="2"/>
        <v>71190</v>
      </c>
      <c r="F19" s="26">
        <f t="shared" si="3"/>
        <v>7.1189999999999998</v>
      </c>
      <c r="G19" s="29"/>
    </row>
    <row r="20" spans="1:7" ht="18" customHeight="1" thickTop="1" thickBot="1" x14ac:dyDescent="0.3">
      <c r="A20" s="23" t="s">
        <v>29</v>
      </c>
      <c r="B20" s="19">
        <v>3</v>
      </c>
      <c r="C20" s="20">
        <v>174</v>
      </c>
      <c r="D20" s="20">
        <v>132</v>
      </c>
      <c r="E20" s="22">
        <f t="shared" si="2"/>
        <v>22968</v>
      </c>
      <c r="F20" s="26">
        <f t="shared" si="3"/>
        <v>2.2968000000000002</v>
      </c>
      <c r="G20" s="29"/>
    </row>
    <row r="21" spans="1:7" ht="18" customHeight="1" thickTop="1" thickBot="1" x14ac:dyDescent="0.3">
      <c r="A21" s="23" t="s">
        <v>29</v>
      </c>
      <c r="B21" s="19">
        <v>4</v>
      </c>
      <c r="C21" s="20">
        <v>134</v>
      </c>
      <c r="D21" s="20">
        <v>91</v>
      </c>
      <c r="E21" s="22">
        <f t="shared" si="2"/>
        <v>12194</v>
      </c>
      <c r="F21" s="26">
        <f t="shared" si="3"/>
        <v>1.2194</v>
      </c>
      <c r="G21" s="29"/>
    </row>
    <row r="22" spans="1:7" ht="43.5" customHeight="1" thickTop="1" thickBot="1" x14ac:dyDescent="0.3">
      <c r="A22" s="1"/>
      <c r="B22" s="1"/>
      <c r="C22" s="30"/>
      <c r="D22" s="30"/>
      <c r="E22" s="4" t="s">
        <v>25</v>
      </c>
      <c r="F22" s="25">
        <f>SUM(F6:F13)-SUM(F16:F21)</f>
        <v>83.428835000000007</v>
      </c>
      <c r="G22" s="1"/>
    </row>
    <row r="23" spans="1:7" ht="28.5" customHeight="1" thickTop="1" thickBot="1" x14ac:dyDescent="0.3">
      <c r="A23" s="1"/>
      <c r="B23" s="1"/>
      <c r="C23" s="30"/>
      <c r="D23" s="30"/>
      <c r="E23" s="36" t="s">
        <v>17</v>
      </c>
      <c r="F23" s="37"/>
      <c r="G23" s="1"/>
    </row>
    <row r="24" spans="1:7" ht="54.75" customHeight="1" thickTop="1" thickBot="1" x14ac:dyDescent="0.3">
      <c r="A24" s="1"/>
      <c r="B24" s="1"/>
      <c r="C24" s="30"/>
      <c r="D24" s="30"/>
      <c r="E24" s="4" t="s">
        <v>16</v>
      </c>
      <c r="F24" s="25">
        <f>F22*10/100</f>
        <v>8.342883500000001</v>
      </c>
      <c r="G24" s="2"/>
    </row>
    <row r="25" spans="1:7" ht="30.75" customHeight="1" thickTop="1" thickBot="1" x14ac:dyDescent="0.3">
      <c r="A25" s="1"/>
      <c r="B25" s="1"/>
      <c r="C25" s="30"/>
      <c r="D25" s="30"/>
      <c r="E25" s="36" t="s">
        <v>18</v>
      </c>
      <c r="F25" s="37"/>
      <c r="G25" s="2"/>
    </row>
    <row r="26" spans="1:7" ht="56.25" customHeight="1" thickTop="1" thickBot="1" x14ac:dyDescent="0.3">
      <c r="A26" s="1"/>
      <c r="B26" s="1"/>
      <c r="C26" s="30"/>
      <c r="D26" s="30"/>
      <c r="E26" s="5" t="s">
        <v>13</v>
      </c>
      <c r="F26" s="6">
        <f>INT((F24/10)+1)</f>
        <v>1</v>
      </c>
      <c r="G26" s="1"/>
    </row>
    <row r="27" spans="1:7" ht="16.5" thickTop="1" thickBot="1" x14ac:dyDescent="0.3"/>
    <row r="28" spans="1:7" ht="30.75" thickTop="1" thickBot="1" x14ac:dyDescent="0.3">
      <c r="A28" s="31" t="s">
        <v>33</v>
      </c>
      <c r="B28" s="32"/>
      <c r="C28" s="32"/>
      <c r="D28" s="32"/>
      <c r="E28" s="32"/>
      <c r="F28" s="32"/>
    </row>
    <row r="29" spans="1:7" ht="35.25" thickTop="1" thickBot="1" x14ac:dyDescent="0.3">
      <c r="A29" s="8" t="s">
        <v>10</v>
      </c>
      <c r="B29" s="8" t="s">
        <v>9</v>
      </c>
      <c r="C29" s="9" t="s">
        <v>11</v>
      </c>
      <c r="D29" s="9" t="s">
        <v>12</v>
      </c>
      <c r="E29" s="9" t="s">
        <v>14</v>
      </c>
      <c r="F29" s="9" t="s">
        <v>15</v>
      </c>
    </row>
    <row r="30" spans="1:7" ht="17.25" thickTop="1" thickBot="1" x14ac:dyDescent="0.3">
      <c r="A30" s="21" t="s">
        <v>28</v>
      </c>
      <c r="B30" s="21">
        <v>1</v>
      </c>
      <c r="C30" s="21">
        <v>160</v>
      </c>
      <c r="D30" s="21">
        <v>250</v>
      </c>
      <c r="E30" s="22">
        <f>C30*D30</f>
        <v>40000</v>
      </c>
      <c r="F30" s="22">
        <f>E30/10000</f>
        <v>4</v>
      </c>
    </row>
    <row r="31" spans="1:7" ht="17.25" thickTop="1" thickBot="1" x14ac:dyDescent="0.3">
      <c r="A31" s="21" t="s">
        <v>29</v>
      </c>
      <c r="B31" s="21">
        <v>2</v>
      </c>
      <c r="C31" s="21">
        <v>160</v>
      </c>
      <c r="D31" s="21">
        <v>250</v>
      </c>
      <c r="E31" s="22">
        <f t="shared" ref="E31:E37" si="4">C31*D31</f>
        <v>40000</v>
      </c>
      <c r="F31" s="22">
        <f t="shared" ref="F31:F37" si="5">E31/10000</f>
        <v>4</v>
      </c>
    </row>
    <row r="32" spans="1:7" ht="20.25" customHeight="1" thickTop="1" thickBot="1" x14ac:dyDescent="0.3">
      <c r="A32" s="21" t="s">
        <v>29</v>
      </c>
      <c r="B32" s="21">
        <v>3</v>
      </c>
      <c r="C32" s="21">
        <v>400</v>
      </c>
      <c r="D32" s="21">
        <v>250</v>
      </c>
      <c r="E32" s="22">
        <f t="shared" si="4"/>
        <v>100000</v>
      </c>
      <c r="F32" s="22">
        <f t="shared" si="5"/>
        <v>10</v>
      </c>
    </row>
    <row r="33" spans="1:9" ht="20.25" customHeight="1" thickTop="1" thickBot="1" x14ac:dyDescent="0.3">
      <c r="A33" s="21" t="s">
        <v>29</v>
      </c>
      <c r="B33" s="21">
        <v>4</v>
      </c>
      <c r="C33" s="21">
        <v>400</v>
      </c>
      <c r="D33" s="21">
        <v>250</v>
      </c>
      <c r="E33" s="22">
        <f t="shared" si="4"/>
        <v>100000</v>
      </c>
      <c r="F33" s="22">
        <f t="shared" si="5"/>
        <v>10</v>
      </c>
    </row>
    <row r="34" spans="1:9" ht="20.25" customHeight="1" thickTop="1" thickBot="1" x14ac:dyDescent="0.3">
      <c r="A34" s="21" t="s">
        <v>31</v>
      </c>
      <c r="B34" s="21">
        <v>1</v>
      </c>
      <c r="C34" s="21">
        <v>400</v>
      </c>
      <c r="D34" s="21">
        <v>250</v>
      </c>
      <c r="E34" s="22">
        <f t="shared" si="4"/>
        <v>100000</v>
      </c>
      <c r="F34" s="22">
        <f t="shared" si="5"/>
        <v>10</v>
      </c>
    </row>
    <row r="35" spans="1:9" ht="20.25" customHeight="1" thickTop="1" thickBot="1" x14ac:dyDescent="0.3">
      <c r="A35" s="21" t="s">
        <v>29</v>
      </c>
      <c r="B35" s="21">
        <v>2</v>
      </c>
      <c r="C35" s="21">
        <v>400</v>
      </c>
      <c r="D35" s="21">
        <v>250</v>
      </c>
      <c r="E35" s="22">
        <f t="shared" si="4"/>
        <v>100000</v>
      </c>
      <c r="F35" s="22">
        <f t="shared" si="5"/>
        <v>10</v>
      </c>
    </row>
    <row r="36" spans="1:9" ht="20.25" customHeight="1" thickTop="1" thickBot="1" x14ac:dyDescent="0.3">
      <c r="A36" s="21" t="s">
        <v>29</v>
      </c>
      <c r="B36" s="21">
        <v>3</v>
      </c>
      <c r="C36" s="21">
        <v>242</v>
      </c>
      <c r="D36" s="21">
        <v>250</v>
      </c>
      <c r="E36" s="22">
        <f t="shared" si="4"/>
        <v>60500</v>
      </c>
      <c r="F36" s="22">
        <f t="shared" si="5"/>
        <v>6.05</v>
      </c>
    </row>
    <row r="37" spans="1:9" ht="17.25" thickTop="1" thickBot="1" x14ac:dyDescent="0.3">
      <c r="A37" s="21" t="s">
        <v>29</v>
      </c>
      <c r="B37" s="21">
        <v>4</v>
      </c>
      <c r="C37" s="21">
        <v>242</v>
      </c>
      <c r="D37" s="21">
        <v>250</v>
      </c>
      <c r="E37" s="22">
        <f t="shared" si="4"/>
        <v>60500</v>
      </c>
      <c r="F37" s="22">
        <f t="shared" si="5"/>
        <v>6.05</v>
      </c>
    </row>
    <row r="38" spans="1:9" ht="30.75" customHeight="1" thickTop="1" thickBot="1" x14ac:dyDescent="0.3">
      <c r="A38" s="31" t="s">
        <v>23</v>
      </c>
      <c r="B38" s="32"/>
      <c r="C38" s="32"/>
      <c r="D38" s="32"/>
      <c r="E38" s="32"/>
      <c r="F38" s="32"/>
    </row>
    <row r="39" spans="1:9" ht="35.25" thickTop="1" thickBot="1" x14ac:dyDescent="0.3">
      <c r="A39" s="17" t="s">
        <v>24</v>
      </c>
      <c r="B39" s="17" t="s">
        <v>9</v>
      </c>
      <c r="C39" s="18" t="s">
        <v>11</v>
      </c>
      <c r="D39" s="18" t="s">
        <v>12</v>
      </c>
      <c r="E39" s="18" t="s">
        <v>14</v>
      </c>
      <c r="F39" s="18" t="s">
        <v>15</v>
      </c>
    </row>
    <row r="40" spans="1:9" ht="21" customHeight="1" thickTop="1" thickBot="1" x14ac:dyDescent="0.3">
      <c r="A40" s="21" t="s">
        <v>28</v>
      </c>
      <c r="B40" s="21">
        <v>1</v>
      </c>
      <c r="C40" s="20">
        <v>213.7</v>
      </c>
      <c r="D40" s="20">
        <v>91.4</v>
      </c>
      <c r="E40" s="22">
        <f>C40*D40</f>
        <v>19532.18</v>
      </c>
      <c r="F40" s="26">
        <f>E40/10000</f>
        <v>1.9532180000000001</v>
      </c>
    </row>
    <row r="41" spans="1:9" ht="21" customHeight="1" thickTop="1" thickBot="1" x14ac:dyDescent="0.3">
      <c r="A41" s="21" t="s">
        <v>29</v>
      </c>
      <c r="B41" s="21">
        <v>2</v>
      </c>
      <c r="C41" s="20">
        <v>213.7</v>
      </c>
      <c r="D41" s="20">
        <v>91.4</v>
      </c>
      <c r="E41" s="22">
        <f t="shared" ref="E41:E45" si="6">C41*D41</f>
        <v>19532.18</v>
      </c>
      <c r="F41" s="26">
        <f t="shared" ref="F41:F45" si="7">E41/10000</f>
        <v>1.9532180000000001</v>
      </c>
    </row>
    <row r="42" spans="1:9" ht="18" customHeight="1" thickTop="1" thickBot="1" x14ac:dyDescent="0.3">
      <c r="A42" s="21" t="s">
        <v>29</v>
      </c>
      <c r="B42" s="21">
        <v>3</v>
      </c>
      <c r="C42" s="20">
        <v>205</v>
      </c>
      <c r="D42" s="20">
        <v>112.8</v>
      </c>
      <c r="E42" s="22">
        <f t="shared" si="6"/>
        <v>23124</v>
      </c>
      <c r="F42" s="26">
        <f t="shared" si="7"/>
        <v>2.3123999999999998</v>
      </c>
    </row>
    <row r="43" spans="1:9" ht="18" customHeight="1" thickTop="1" thickBot="1" x14ac:dyDescent="0.3">
      <c r="A43" s="21" t="s">
        <v>29</v>
      </c>
      <c r="B43" s="21">
        <v>4</v>
      </c>
      <c r="C43" s="20">
        <v>205.7</v>
      </c>
      <c r="D43" s="20">
        <v>77.099999999999994</v>
      </c>
      <c r="E43" s="22">
        <f t="shared" si="6"/>
        <v>15859.469999999998</v>
      </c>
      <c r="F43" s="26">
        <f t="shared" si="7"/>
        <v>1.5859469999999998</v>
      </c>
    </row>
    <row r="44" spans="1:9" ht="18" customHeight="1" thickTop="1" thickBot="1" x14ac:dyDescent="0.3">
      <c r="A44" s="21" t="s">
        <v>31</v>
      </c>
      <c r="B44" s="21">
        <v>1</v>
      </c>
      <c r="C44" s="20">
        <v>134</v>
      </c>
      <c r="D44" s="20">
        <v>91</v>
      </c>
      <c r="E44" s="22">
        <f t="shared" si="6"/>
        <v>12194</v>
      </c>
      <c r="F44" s="26">
        <f t="shared" si="7"/>
        <v>1.2194</v>
      </c>
      <c r="I44" s="27"/>
    </row>
    <row r="45" spans="1:9" ht="22.5" customHeight="1" thickTop="1" thickBot="1" x14ac:dyDescent="0.3">
      <c r="A45" s="21" t="s">
        <v>29</v>
      </c>
      <c r="B45" s="21">
        <v>2</v>
      </c>
      <c r="C45" s="20">
        <v>213.7</v>
      </c>
      <c r="D45" s="20">
        <v>91.4</v>
      </c>
      <c r="E45" s="22">
        <f t="shared" si="6"/>
        <v>19532.18</v>
      </c>
      <c r="F45" s="26">
        <f t="shared" si="7"/>
        <v>1.9532180000000001</v>
      </c>
    </row>
    <row r="46" spans="1:9" ht="48.75" customHeight="1" thickTop="1" thickBot="1" x14ac:dyDescent="0.3">
      <c r="A46" s="1"/>
      <c r="B46" s="1"/>
      <c r="C46" s="30"/>
      <c r="D46" s="30"/>
      <c r="E46" s="4" t="s">
        <v>25</v>
      </c>
      <c r="F46" s="25">
        <f>SUM(F30:F37)-SUM(F40:F45)</f>
        <v>49.122598999999994</v>
      </c>
    </row>
    <row r="47" spans="1:9" ht="24.75" customHeight="1" thickTop="1" thickBot="1" x14ac:dyDescent="0.3">
      <c r="A47" s="1"/>
      <c r="B47" s="1"/>
      <c r="C47" s="30"/>
      <c r="D47" s="30"/>
      <c r="E47" s="36" t="s">
        <v>26</v>
      </c>
      <c r="F47" s="37"/>
    </row>
    <row r="48" spans="1:9" ht="46.5" customHeight="1" thickTop="1" thickBot="1" x14ac:dyDescent="0.3">
      <c r="A48" s="1"/>
      <c r="B48" s="1"/>
      <c r="C48" s="30"/>
      <c r="D48" s="30"/>
      <c r="E48" s="4" t="s">
        <v>32</v>
      </c>
      <c r="F48" s="25">
        <f>F46*10/120</f>
        <v>4.0935499166666656</v>
      </c>
    </row>
    <row r="49" spans="1:6" ht="26.25" customHeight="1" thickTop="1" thickBot="1" x14ac:dyDescent="0.3">
      <c r="A49" s="1"/>
      <c r="B49" s="1"/>
      <c r="C49" s="30"/>
      <c r="D49" s="30"/>
      <c r="E49" s="36" t="s">
        <v>18</v>
      </c>
      <c r="F49" s="37"/>
    </row>
    <row r="50" spans="1:6" ht="50.25" customHeight="1" thickTop="1" thickBot="1" x14ac:dyDescent="0.3">
      <c r="A50" s="1"/>
      <c r="B50" s="1"/>
      <c r="C50" s="30"/>
      <c r="D50" s="30"/>
      <c r="E50" s="5" t="s">
        <v>13</v>
      </c>
      <c r="F50" s="6">
        <f>INT((F48/10)+1)</f>
        <v>1</v>
      </c>
    </row>
    <row r="51" spans="1:6" ht="15.75" thickTop="1" x14ac:dyDescent="0.25"/>
  </sheetData>
  <mergeCells count="12">
    <mergeCell ref="A28:F28"/>
    <mergeCell ref="A38:F38"/>
    <mergeCell ref="C46:D50"/>
    <mergeCell ref="E47:F47"/>
    <mergeCell ref="E49:F49"/>
    <mergeCell ref="G5:G21"/>
    <mergeCell ref="C22:D26"/>
    <mergeCell ref="A14:F14"/>
    <mergeCell ref="B2:E2"/>
    <mergeCell ref="A4:F4"/>
    <mergeCell ref="E23:F23"/>
    <mergeCell ref="E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4" sqref="A4:D4"/>
    </sheetView>
  </sheetViews>
  <sheetFormatPr baseColWidth="10" defaultRowHeight="15" x14ac:dyDescent="0.25"/>
  <cols>
    <col min="1" max="1" width="8.85546875" customWidth="1"/>
    <col min="2" max="2" width="20.140625" customWidth="1"/>
    <col min="3" max="3" width="14.5703125" customWidth="1"/>
    <col min="4" max="4" width="17.85546875" customWidth="1"/>
    <col min="5" max="5" width="17.42578125" customWidth="1"/>
  </cols>
  <sheetData>
    <row r="1" spans="1:6" ht="15.75" thickBot="1" x14ac:dyDescent="0.3"/>
    <row r="2" spans="1:6" ht="44.25" customHeight="1" thickTop="1" thickBot="1" x14ac:dyDescent="0.3">
      <c r="A2" s="1"/>
      <c r="B2" s="38" t="s">
        <v>0</v>
      </c>
      <c r="C2" s="39"/>
      <c r="D2" s="39"/>
      <c r="E2" s="1"/>
    </row>
    <row r="3" spans="1:6" ht="16.5" thickTop="1" thickBot="1" x14ac:dyDescent="0.3">
      <c r="A3" s="1"/>
      <c r="B3" s="1"/>
      <c r="C3" s="1"/>
      <c r="D3" s="1"/>
      <c r="E3" s="1"/>
    </row>
    <row r="4" spans="1:6" ht="56.25" customHeight="1" thickTop="1" thickBot="1" x14ac:dyDescent="0.3">
      <c r="A4" s="40" t="s">
        <v>34</v>
      </c>
      <c r="B4" s="41"/>
      <c r="C4" s="41"/>
      <c r="D4" s="42"/>
      <c r="E4" s="1"/>
    </row>
    <row r="5" spans="1:6" ht="15.75" thickTop="1" x14ac:dyDescent="0.25">
      <c r="A5" s="1"/>
      <c r="B5" s="1"/>
      <c r="C5" s="1"/>
      <c r="D5" s="1"/>
      <c r="E5" s="1"/>
    </row>
    <row r="6" spans="1:6" ht="15.75" thickBot="1" x14ac:dyDescent="0.3">
      <c r="A6" s="1"/>
      <c r="B6" s="1"/>
      <c r="C6" s="1"/>
      <c r="D6" s="1"/>
      <c r="E6" s="1"/>
    </row>
    <row r="7" spans="1:6" ht="33" customHeight="1" thickTop="1" thickBot="1" x14ac:dyDescent="0.3">
      <c r="A7" s="1"/>
      <c r="B7" s="7" t="s">
        <v>1</v>
      </c>
      <c r="C7" s="7" t="s">
        <v>2</v>
      </c>
      <c r="D7" s="7" t="s">
        <v>3</v>
      </c>
      <c r="E7" s="7" t="s">
        <v>4</v>
      </c>
      <c r="F7" s="12"/>
    </row>
    <row r="8" spans="1:6" ht="16.5" thickTop="1" thickBot="1" x14ac:dyDescent="0.3">
      <c r="B8" s="16" t="s">
        <v>8</v>
      </c>
      <c r="C8" s="14">
        <v>74.900000000000006</v>
      </c>
      <c r="D8" s="3">
        <f>Surfaces!F26</f>
        <v>1</v>
      </c>
      <c r="E8" s="14">
        <f t="shared" ref="E8:E11" si="0">C8*D8</f>
        <v>74.900000000000006</v>
      </c>
    </row>
    <row r="9" spans="1:6" ht="16.5" thickTop="1" thickBot="1" x14ac:dyDescent="0.3">
      <c r="B9" s="16" t="s">
        <v>20</v>
      </c>
      <c r="C9" s="14">
        <v>83.5</v>
      </c>
      <c r="D9" s="3">
        <f>Surfaces!F50</f>
        <v>1</v>
      </c>
      <c r="E9" s="14">
        <f t="shared" si="0"/>
        <v>83.5</v>
      </c>
    </row>
    <row r="10" spans="1:6" ht="16.5" thickTop="1" thickBot="1" x14ac:dyDescent="0.3">
      <c r="B10" s="16" t="s">
        <v>21</v>
      </c>
      <c r="C10" s="14">
        <v>150</v>
      </c>
      <c r="D10" s="3">
        <v>1</v>
      </c>
      <c r="E10" s="14">
        <f t="shared" si="0"/>
        <v>150</v>
      </c>
    </row>
    <row r="11" spans="1:6" ht="16.5" thickTop="1" thickBot="1" x14ac:dyDescent="0.3">
      <c r="B11" s="16" t="s">
        <v>22</v>
      </c>
      <c r="C11" s="14">
        <v>60</v>
      </c>
      <c r="D11" s="28">
        <f>INT(((Surfaces!F22)+(Surfaces!F46))*2/10+1)</f>
        <v>27</v>
      </c>
      <c r="E11" s="14">
        <f t="shared" si="0"/>
        <v>1620</v>
      </c>
    </row>
    <row r="12" spans="1:6" ht="33.75" customHeight="1" thickTop="1" thickBot="1" x14ac:dyDescent="0.3">
      <c r="B12" s="1"/>
      <c r="C12" s="1"/>
      <c r="D12" s="13" t="s">
        <v>5</v>
      </c>
      <c r="E12" s="15">
        <f>SUM(E8:E11)</f>
        <v>1928.4</v>
      </c>
    </row>
    <row r="13" spans="1:6" ht="30" customHeight="1" thickTop="1" thickBot="1" x14ac:dyDescent="0.3">
      <c r="B13" s="1"/>
      <c r="C13" s="1"/>
      <c r="D13" s="13" t="s">
        <v>6</v>
      </c>
      <c r="E13" s="15">
        <f>E12*20/100</f>
        <v>385.68</v>
      </c>
    </row>
    <row r="14" spans="1:6" ht="35.25" customHeight="1" thickTop="1" thickBot="1" x14ac:dyDescent="0.3">
      <c r="B14" s="1"/>
      <c r="C14" s="1"/>
      <c r="D14" s="13" t="s">
        <v>7</v>
      </c>
      <c r="E14" s="15">
        <f>E12+E13</f>
        <v>2314.08</v>
      </c>
    </row>
    <row r="15" spans="1:6" ht="15.75" thickTop="1" x14ac:dyDescent="0.25">
      <c r="E15" s="1"/>
    </row>
  </sheetData>
  <mergeCells count="2">
    <mergeCell ref="B2:D2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Surfaces</vt:lpstr>
      <vt:lpstr>Devis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dcterms:created xsi:type="dcterms:W3CDTF">2015-10-01T10:39:20Z</dcterms:created>
  <dcterms:modified xsi:type="dcterms:W3CDTF">2015-11-15T11:27:31Z</dcterms:modified>
</cp:coreProperties>
</file>