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635"/>
  </bookViews>
  <sheets>
    <sheet name="Accidents du travail" sheetId="1" r:id="rId1"/>
    <sheet name="Salaires catégories" sheetId="2" r:id="rId2"/>
    <sheet name="Nombre de stagiaires" sheetId="4" r:id="rId3"/>
  </sheets>
  <calcPr calcId="125725"/>
</workbook>
</file>

<file path=xl/calcChain.xml><?xml version="1.0" encoding="utf-8"?>
<calcChain xmlns="http://schemas.openxmlformats.org/spreadsheetml/2006/main">
  <c r="K12" i="1"/>
  <c r="L12"/>
  <c r="M12"/>
  <c r="N12"/>
  <c r="O12"/>
  <c r="J12"/>
  <c r="G14"/>
  <c r="G15"/>
  <c r="G16"/>
  <c r="C14"/>
  <c r="D14"/>
  <c r="E14"/>
  <c r="F14"/>
  <c r="C15"/>
  <c r="D15"/>
  <c r="E15"/>
  <c r="F15"/>
  <c r="C16"/>
  <c r="D16"/>
  <c r="E16"/>
  <c r="F16"/>
  <c r="B16"/>
  <c r="B15"/>
  <c r="B14"/>
  <c r="C13"/>
  <c r="D13"/>
  <c r="E13"/>
  <c r="F13"/>
  <c r="G13"/>
  <c r="B13"/>
  <c r="C12"/>
  <c r="D12"/>
  <c r="E12"/>
  <c r="F12"/>
  <c r="G12"/>
  <c r="B12"/>
  <c r="K10"/>
  <c r="L10"/>
  <c r="M10"/>
  <c r="N10"/>
  <c r="O10"/>
  <c r="J10"/>
  <c r="G12" i="2"/>
  <c r="F12"/>
  <c r="J6"/>
  <c r="J7"/>
  <c r="J8"/>
  <c r="J9"/>
  <c r="J10"/>
  <c r="J5"/>
  <c r="I6"/>
  <c r="I7"/>
  <c r="I8"/>
  <c r="I9"/>
  <c r="I10"/>
  <c r="I5"/>
  <c r="H6"/>
  <c r="H7"/>
  <c r="H8"/>
  <c r="H9"/>
  <c r="H10"/>
  <c r="H5"/>
  <c r="E6"/>
  <c r="E7"/>
  <c r="E8"/>
  <c r="E9"/>
  <c r="E10"/>
  <c r="E5"/>
  <c r="D6"/>
  <c r="D7"/>
  <c r="D8"/>
  <c r="D9"/>
  <c r="D10"/>
  <c r="D5"/>
  <c r="C9" i="4"/>
  <c r="D9"/>
  <c r="E9"/>
  <c r="F9"/>
  <c r="G9"/>
  <c r="B9"/>
  <c r="H4"/>
  <c r="H5"/>
  <c r="H6"/>
  <c r="H7"/>
  <c r="H8"/>
  <c r="H9"/>
  <c r="H3"/>
  <c r="C12" i="2"/>
  <c r="B12"/>
  <c r="G11"/>
  <c r="F11"/>
  <c r="C11"/>
  <c r="B11"/>
</calcChain>
</file>

<file path=xl/sharedStrings.xml><?xml version="1.0" encoding="utf-8"?>
<sst xmlns="http://schemas.openxmlformats.org/spreadsheetml/2006/main" count="72" uniqueCount="36">
  <si>
    <t>Accidents du travail par site</t>
  </si>
  <si>
    <t>Cabourg</t>
  </si>
  <si>
    <t>Ouistreham</t>
  </si>
  <si>
    <t>Arcachon</t>
  </si>
  <si>
    <t>St Jean Luz</t>
  </si>
  <si>
    <t>Port Camargue</t>
  </si>
  <si>
    <t>Bandol</t>
  </si>
  <si>
    <t>Accueil / Réservations</t>
  </si>
  <si>
    <t>Cuisine</t>
  </si>
  <si>
    <t>Restauration</t>
  </si>
  <si>
    <t>Hydrothérapie</t>
  </si>
  <si>
    <t>Technique</t>
  </si>
  <si>
    <t>TOTAL</t>
  </si>
  <si>
    <t>CADRES</t>
  </si>
  <si>
    <t>EMPLOYES</t>
  </si>
  <si>
    <t>hôtellerie</t>
  </si>
  <si>
    <t>Moyenne</t>
  </si>
  <si>
    <t>Saint Jean de Luz</t>
  </si>
  <si>
    <t>Hommes</t>
  </si>
  <si>
    <t>Femmes</t>
  </si>
  <si>
    <t>Moyenne cadres</t>
  </si>
  <si>
    <t>Moyenne employés</t>
  </si>
  <si>
    <t xml:space="preserve">moyenne salaires cadres  </t>
  </si>
  <si>
    <t>mediane salaires cadres</t>
  </si>
  <si>
    <t xml:space="preserve">moyenne salaires employés </t>
  </si>
  <si>
    <t>mediane salaires employés</t>
  </si>
  <si>
    <t>Max</t>
  </si>
  <si>
    <t>Min</t>
  </si>
  <si>
    <t>Max-min</t>
  </si>
  <si>
    <t>Données de 2016</t>
  </si>
  <si>
    <t>Données de 2015</t>
  </si>
  <si>
    <t>Salaires annuels bruts en 2016</t>
  </si>
  <si>
    <t>Ecart parité</t>
  </si>
  <si>
    <t>Salaire total annuel</t>
  </si>
  <si>
    <t>Total</t>
  </si>
  <si>
    <t>Evolution 2016/2015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</si>
</sst>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26">
    <font>
      <sz val="11"/>
      <color theme="1"/>
      <name val="Calibri"/>
      <family val="2"/>
      <scheme val="minor"/>
    </font>
    <font>
      <b/>
      <sz val="9"/>
      <color rgb="FF231F20"/>
      <name val="Arial"/>
      <family val="2"/>
    </font>
    <font>
      <sz val="10"/>
      <color theme="1"/>
      <name val="Calibri"/>
      <family val="2"/>
      <scheme val="minor"/>
    </font>
    <font>
      <b/>
      <i/>
      <sz val="9"/>
      <color rgb="FF231F20"/>
      <name val="Arial"/>
      <family val="2"/>
    </font>
    <font>
      <b/>
      <sz val="9"/>
      <color rgb="FFFF0000"/>
      <name val="Arial"/>
      <family val="2"/>
    </font>
    <font>
      <sz val="10"/>
      <color rgb="FF231F20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231F20"/>
      <name val="Arial"/>
      <family val="2"/>
    </font>
    <font>
      <b/>
      <sz val="8"/>
      <color rgb="FFFF0000"/>
      <name val="Arial"/>
      <family val="2"/>
    </font>
    <font>
      <b/>
      <sz val="8"/>
      <color theme="6" tint="-0.499984740745262"/>
      <name val="Arial"/>
      <family val="2"/>
    </font>
    <font>
      <b/>
      <sz val="8"/>
      <color theme="9" tint="-0.499984740745262"/>
      <name val="Arial"/>
      <family val="2"/>
    </font>
    <font>
      <b/>
      <sz val="11"/>
      <color rgb="FF231F2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5050"/>
        <bgColor indexed="64"/>
      </patternFill>
    </fill>
    <fill>
      <gradientFill degree="270">
        <stop position="0">
          <color theme="0"/>
        </stop>
        <stop position="1">
          <color rgb="FFFFC000"/>
        </stop>
      </gradientFill>
    </fill>
    <fill>
      <patternFill patternType="solid">
        <fgColor theme="0" tint="-0.249977111117893"/>
        <bgColor indexed="64"/>
      </patternFill>
    </fill>
    <fill>
      <gradientFill degree="270">
        <stop position="0">
          <color theme="0"/>
        </stop>
        <stop position="1">
          <color rgb="FF92D050"/>
        </stop>
      </gradient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1" fillId="7" borderId="5" xfId="0" applyFont="1" applyFill="1" applyBorder="1" applyAlignment="1">
      <alignment horizontal="right" vertical="center" wrapText="1"/>
    </xf>
    <xf numFmtId="0" fontId="1" fillId="8" borderId="5" xfId="0" applyFont="1" applyFill="1" applyBorder="1" applyAlignment="1">
      <alignment horizontal="right" vertical="center" wrapText="1"/>
    </xf>
    <xf numFmtId="0" fontId="21" fillId="8" borderId="5" xfId="0" applyFont="1" applyFill="1" applyBorder="1" applyAlignment="1">
      <alignment vertical="center"/>
    </xf>
    <xf numFmtId="0" fontId="21" fillId="8" borderId="5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164" fontId="21" fillId="3" borderId="7" xfId="1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1" fillId="9" borderId="5" xfId="0" applyNumberFormat="1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right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165" fontId="17" fillId="0" borderId="5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1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1" fontId="25" fillId="0" borderId="5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right" vertical="center" wrapText="1"/>
    </xf>
    <xf numFmtId="0" fontId="16" fillId="8" borderId="2" xfId="0" applyFont="1" applyFill="1" applyBorder="1" applyAlignment="1">
      <alignment horizontal="righ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FF5050"/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'Accidents du travail'!$A$3</c:f>
              <c:strCache>
                <c:ptCount val="1"/>
              </c:strCache>
            </c:strRef>
          </c:tx>
          <c:cat>
            <c:strRef>
              <c:f>'Accidents du travail'!$B$2:$G$2</c:f>
              <c:strCache>
                <c:ptCount val="6"/>
                <c:pt idx="0">
                  <c:v>Cabourg</c:v>
                </c:pt>
                <c:pt idx="1">
                  <c:v>Ouistreham</c:v>
                </c:pt>
                <c:pt idx="2">
                  <c:v>Arcachon</c:v>
                </c:pt>
                <c:pt idx="3">
                  <c:v>St Jean Luz</c:v>
                </c:pt>
                <c:pt idx="4">
                  <c:v>Port Camargue</c:v>
                </c:pt>
                <c:pt idx="5">
                  <c:v>Bandol</c:v>
                </c:pt>
              </c:strCache>
            </c:strRef>
          </c:cat>
          <c:val>
            <c:numRef>
              <c:f>'Accidents du travail'!$B$3:$G$3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'Accidents du travail'!$A$4</c:f>
              <c:strCache>
                <c:ptCount val="1"/>
                <c:pt idx="0">
                  <c:v>Accueil / Réservations</c:v>
                </c:pt>
              </c:strCache>
            </c:strRef>
          </c:tx>
          <c:cat>
            <c:strRef>
              <c:f>'Accidents du travail'!$B$2:$G$2</c:f>
              <c:strCache>
                <c:ptCount val="6"/>
                <c:pt idx="0">
                  <c:v>Cabourg</c:v>
                </c:pt>
                <c:pt idx="1">
                  <c:v>Ouistreham</c:v>
                </c:pt>
                <c:pt idx="2">
                  <c:v>Arcachon</c:v>
                </c:pt>
                <c:pt idx="3">
                  <c:v>St Jean Luz</c:v>
                </c:pt>
                <c:pt idx="4">
                  <c:v>Port Camargue</c:v>
                </c:pt>
                <c:pt idx="5">
                  <c:v>Bandol</c:v>
                </c:pt>
              </c:strCache>
            </c:strRef>
          </c:cat>
          <c:val>
            <c:numRef>
              <c:f>'Accidents du travail'!$B$4:$G$4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'Accidents du travail'!$A$5</c:f>
              <c:strCache>
                <c:ptCount val="1"/>
                <c:pt idx="0">
                  <c:v>Hydrothérapie</c:v>
                </c:pt>
              </c:strCache>
            </c:strRef>
          </c:tx>
          <c:cat>
            <c:strRef>
              <c:f>'Accidents du travail'!$B$2:$G$2</c:f>
              <c:strCache>
                <c:ptCount val="6"/>
                <c:pt idx="0">
                  <c:v>Cabourg</c:v>
                </c:pt>
                <c:pt idx="1">
                  <c:v>Ouistreham</c:v>
                </c:pt>
                <c:pt idx="2">
                  <c:v>Arcachon</c:v>
                </c:pt>
                <c:pt idx="3">
                  <c:v>St Jean Luz</c:v>
                </c:pt>
                <c:pt idx="4">
                  <c:v>Port Camargue</c:v>
                </c:pt>
                <c:pt idx="5">
                  <c:v>Bandol</c:v>
                </c:pt>
              </c:strCache>
            </c:strRef>
          </c:cat>
          <c:val>
            <c:numRef>
              <c:f>'Accidents du travail'!$B$5:$G$5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3"/>
          <c:order val="3"/>
          <c:tx>
            <c:strRef>
              <c:f>'Accidents du travail'!$A$6</c:f>
              <c:strCache>
                <c:ptCount val="1"/>
                <c:pt idx="0">
                  <c:v>Cuisine</c:v>
                </c:pt>
              </c:strCache>
            </c:strRef>
          </c:tx>
          <c:cat>
            <c:strRef>
              <c:f>'Accidents du travail'!$B$2:$G$2</c:f>
              <c:strCache>
                <c:ptCount val="6"/>
                <c:pt idx="0">
                  <c:v>Cabourg</c:v>
                </c:pt>
                <c:pt idx="1">
                  <c:v>Ouistreham</c:v>
                </c:pt>
                <c:pt idx="2">
                  <c:v>Arcachon</c:v>
                </c:pt>
                <c:pt idx="3">
                  <c:v>St Jean Luz</c:v>
                </c:pt>
                <c:pt idx="4">
                  <c:v>Port Camargue</c:v>
                </c:pt>
                <c:pt idx="5">
                  <c:v>Bandol</c:v>
                </c:pt>
              </c:strCache>
            </c:strRef>
          </c:cat>
          <c:val>
            <c:numRef>
              <c:f>'Accidents du travail'!$B$6:$G$6</c:f>
              <c:numCache>
                <c:formatCode>General</c:formatCode>
                <c:ptCount val="6"/>
                <c:pt idx="0">
                  <c:v>4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tx>
            <c:strRef>
              <c:f>'Accidents du travail'!$A$7</c:f>
              <c:strCache>
                <c:ptCount val="1"/>
                <c:pt idx="0">
                  <c:v>Restauration</c:v>
                </c:pt>
              </c:strCache>
            </c:strRef>
          </c:tx>
          <c:cat>
            <c:strRef>
              <c:f>'Accidents du travail'!$B$2:$G$2</c:f>
              <c:strCache>
                <c:ptCount val="6"/>
                <c:pt idx="0">
                  <c:v>Cabourg</c:v>
                </c:pt>
                <c:pt idx="1">
                  <c:v>Ouistreham</c:v>
                </c:pt>
                <c:pt idx="2">
                  <c:v>Arcachon</c:v>
                </c:pt>
                <c:pt idx="3">
                  <c:v>St Jean Luz</c:v>
                </c:pt>
                <c:pt idx="4">
                  <c:v>Port Camargue</c:v>
                </c:pt>
                <c:pt idx="5">
                  <c:v>Bandol</c:v>
                </c:pt>
              </c:strCache>
            </c:strRef>
          </c:cat>
          <c:val>
            <c:numRef>
              <c:f>'Accidents du travail'!$B$7:$G$7</c:f>
              <c:numCache>
                <c:formatCode>General</c:formatCode>
                <c:ptCount val="6"/>
                <c:pt idx="0">
                  <c:v>2</c:v>
                </c:pt>
                <c:pt idx="1">
                  <c:v>10</c:v>
                </c:pt>
                <c:pt idx="2">
                  <c:v>5</c:v>
                </c:pt>
                <c:pt idx="3">
                  <c:v>8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5"/>
          <c:order val="5"/>
          <c:tx>
            <c:strRef>
              <c:f>'Accidents du travail'!$A$8</c:f>
              <c:strCache>
                <c:ptCount val="1"/>
                <c:pt idx="0">
                  <c:v>hôtellerie</c:v>
                </c:pt>
              </c:strCache>
            </c:strRef>
          </c:tx>
          <c:cat>
            <c:strRef>
              <c:f>'Accidents du travail'!$B$2:$G$2</c:f>
              <c:strCache>
                <c:ptCount val="6"/>
                <c:pt idx="0">
                  <c:v>Cabourg</c:v>
                </c:pt>
                <c:pt idx="1">
                  <c:v>Ouistreham</c:v>
                </c:pt>
                <c:pt idx="2">
                  <c:v>Arcachon</c:v>
                </c:pt>
                <c:pt idx="3">
                  <c:v>St Jean Luz</c:v>
                </c:pt>
                <c:pt idx="4">
                  <c:v>Port Camargue</c:v>
                </c:pt>
                <c:pt idx="5">
                  <c:v>Bandol</c:v>
                </c:pt>
              </c:strCache>
            </c:strRef>
          </c:cat>
          <c:val>
            <c:numRef>
              <c:f>'Accidents du travail'!$B$8:$G$8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</c:ser>
        <c:ser>
          <c:idx val="6"/>
          <c:order val="6"/>
          <c:tx>
            <c:strRef>
              <c:f>'Accidents du travail'!$A$9</c:f>
              <c:strCache>
                <c:ptCount val="1"/>
                <c:pt idx="0">
                  <c:v>Technique</c:v>
                </c:pt>
              </c:strCache>
            </c:strRef>
          </c:tx>
          <c:cat>
            <c:strRef>
              <c:f>'Accidents du travail'!$B$2:$G$2</c:f>
              <c:strCache>
                <c:ptCount val="6"/>
                <c:pt idx="0">
                  <c:v>Cabourg</c:v>
                </c:pt>
                <c:pt idx="1">
                  <c:v>Ouistreham</c:v>
                </c:pt>
                <c:pt idx="2">
                  <c:v>Arcachon</c:v>
                </c:pt>
                <c:pt idx="3">
                  <c:v>St Jean Luz</c:v>
                </c:pt>
                <c:pt idx="4">
                  <c:v>Port Camargue</c:v>
                </c:pt>
                <c:pt idx="5">
                  <c:v>Bandol</c:v>
                </c:pt>
              </c:strCache>
            </c:strRef>
          </c:cat>
          <c:val>
            <c:numRef>
              <c:f>'Accidents du travail'!$B$9:$G$9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hape val="box"/>
        <c:axId val="110329856"/>
        <c:axId val="110331392"/>
        <c:axId val="0"/>
      </c:bar3DChart>
      <c:catAx>
        <c:axId val="110329856"/>
        <c:scaling>
          <c:orientation val="minMax"/>
        </c:scaling>
        <c:axPos val="b"/>
        <c:tickLblPos val="nextTo"/>
        <c:crossAx val="110331392"/>
        <c:crosses val="autoZero"/>
        <c:auto val="1"/>
        <c:lblAlgn val="ctr"/>
        <c:lblOffset val="100"/>
      </c:catAx>
      <c:valAx>
        <c:axId val="110331392"/>
        <c:scaling>
          <c:orientation val="minMax"/>
        </c:scaling>
        <c:axPos val="l"/>
        <c:majorGridlines/>
        <c:numFmt formatCode="General" sourceLinked="1"/>
        <c:tickLblPos val="nextTo"/>
        <c:crossAx val="110329856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2">
        <a:lumMod val="90000"/>
      </a:schemeClr>
    </a:solidFill>
    <a:ln w="19050"/>
    <a:effectLst>
      <a:glow rad="63500">
        <a:schemeClr val="accent2">
          <a:satMod val="175000"/>
          <a:alpha val="40000"/>
        </a:schemeClr>
      </a:glow>
    </a:effectLst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'Accidents du travail'!$B$2</c:f>
              <c:strCache>
                <c:ptCount val="1"/>
                <c:pt idx="0">
                  <c:v>Cabourg</c:v>
                </c:pt>
              </c:strCache>
            </c:strRef>
          </c:tx>
          <c:cat>
            <c:strRef>
              <c:f>'Accidents du travail'!$A$3:$A$9</c:f>
              <c:strCache>
                <c:ptCount val="7"/>
                <c:pt idx="1">
                  <c:v>Accueil / Réservations</c:v>
                </c:pt>
                <c:pt idx="2">
                  <c:v>Hydrothérapie</c:v>
                </c:pt>
                <c:pt idx="3">
                  <c:v>Cuisine</c:v>
                </c:pt>
                <c:pt idx="4">
                  <c:v>Restauration</c:v>
                </c:pt>
                <c:pt idx="5">
                  <c:v>hôtellerie</c:v>
                </c:pt>
                <c:pt idx="6">
                  <c:v>Technique</c:v>
                </c:pt>
              </c:strCache>
            </c:strRef>
          </c:cat>
          <c:val>
            <c:numRef>
              <c:f>'Accidents du travail'!$B$3:$B$9</c:f>
              <c:numCache>
                <c:formatCode>General</c:formatCode>
                <c:ptCount val="7"/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'Accidents du travail'!$C$2</c:f>
              <c:strCache>
                <c:ptCount val="1"/>
                <c:pt idx="0">
                  <c:v>Ouistreham</c:v>
                </c:pt>
              </c:strCache>
            </c:strRef>
          </c:tx>
          <c:cat>
            <c:strRef>
              <c:f>'Accidents du travail'!$A$3:$A$9</c:f>
              <c:strCache>
                <c:ptCount val="7"/>
                <c:pt idx="1">
                  <c:v>Accueil / Réservations</c:v>
                </c:pt>
                <c:pt idx="2">
                  <c:v>Hydrothérapie</c:v>
                </c:pt>
                <c:pt idx="3">
                  <c:v>Cuisine</c:v>
                </c:pt>
                <c:pt idx="4">
                  <c:v>Restauration</c:v>
                </c:pt>
                <c:pt idx="5">
                  <c:v>hôtellerie</c:v>
                </c:pt>
                <c:pt idx="6">
                  <c:v>Technique</c:v>
                </c:pt>
              </c:strCache>
            </c:strRef>
          </c:cat>
          <c:val>
            <c:numRef>
              <c:f>'Accidents du travail'!$C$3:$C$9</c:f>
              <c:numCache>
                <c:formatCode>General</c:formatCode>
                <c:ptCount val="7"/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'Accidents du travail'!$D$2</c:f>
              <c:strCache>
                <c:ptCount val="1"/>
                <c:pt idx="0">
                  <c:v>Arcachon</c:v>
                </c:pt>
              </c:strCache>
            </c:strRef>
          </c:tx>
          <c:cat>
            <c:strRef>
              <c:f>'Accidents du travail'!$A$3:$A$9</c:f>
              <c:strCache>
                <c:ptCount val="7"/>
                <c:pt idx="1">
                  <c:v>Accueil / Réservations</c:v>
                </c:pt>
                <c:pt idx="2">
                  <c:v>Hydrothérapie</c:v>
                </c:pt>
                <c:pt idx="3">
                  <c:v>Cuisine</c:v>
                </c:pt>
                <c:pt idx="4">
                  <c:v>Restauration</c:v>
                </c:pt>
                <c:pt idx="5">
                  <c:v>hôtellerie</c:v>
                </c:pt>
                <c:pt idx="6">
                  <c:v>Technique</c:v>
                </c:pt>
              </c:strCache>
            </c:strRef>
          </c:cat>
          <c:val>
            <c:numRef>
              <c:f>'Accidents du travail'!$D$3:$D$9</c:f>
              <c:numCache>
                <c:formatCode>General</c:formatCode>
                <c:ptCount val="7"/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</c:ser>
        <c:ser>
          <c:idx val="3"/>
          <c:order val="3"/>
          <c:tx>
            <c:strRef>
              <c:f>'Accidents du travail'!$E$2</c:f>
              <c:strCache>
                <c:ptCount val="1"/>
                <c:pt idx="0">
                  <c:v>St Jean Luz</c:v>
                </c:pt>
              </c:strCache>
            </c:strRef>
          </c:tx>
          <c:cat>
            <c:strRef>
              <c:f>'Accidents du travail'!$A$3:$A$9</c:f>
              <c:strCache>
                <c:ptCount val="7"/>
                <c:pt idx="1">
                  <c:v>Accueil / Réservations</c:v>
                </c:pt>
                <c:pt idx="2">
                  <c:v>Hydrothérapie</c:v>
                </c:pt>
                <c:pt idx="3">
                  <c:v>Cuisine</c:v>
                </c:pt>
                <c:pt idx="4">
                  <c:v>Restauration</c:v>
                </c:pt>
                <c:pt idx="5">
                  <c:v>hôtellerie</c:v>
                </c:pt>
                <c:pt idx="6">
                  <c:v>Technique</c:v>
                </c:pt>
              </c:strCache>
            </c:strRef>
          </c:cat>
          <c:val>
            <c:numRef>
              <c:f>'Accidents du travail'!$E$3:$E$9</c:f>
              <c:numCache>
                <c:formatCode>General</c:formatCode>
                <c:ptCount val="7"/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ser>
          <c:idx val="4"/>
          <c:order val="4"/>
          <c:tx>
            <c:strRef>
              <c:f>'Accidents du travail'!$F$2</c:f>
              <c:strCache>
                <c:ptCount val="1"/>
                <c:pt idx="0">
                  <c:v>Port Camargue</c:v>
                </c:pt>
              </c:strCache>
            </c:strRef>
          </c:tx>
          <c:cat>
            <c:strRef>
              <c:f>'Accidents du travail'!$A$3:$A$9</c:f>
              <c:strCache>
                <c:ptCount val="7"/>
                <c:pt idx="1">
                  <c:v>Accueil / Réservations</c:v>
                </c:pt>
                <c:pt idx="2">
                  <c:v>Hydrothérapie</c:v>
                </c:pt>
                <c:pt idx="3">
                  <c:v>Cuisine</c:v>
                </c:pt>
                <c:pt idx="4">
                  <c:v>Restauration</c:v>
                </c:pt>
                <c:pt idx="5">
                  <c:v>hôtellerie</c:v>
                </c:pt>
                <c:pt idx="6">
                  <c:v>Technique</c:v>
                </c:pt>
              </c:strCache>
            </c:strRef>
          </c:cat>
          <c:val>
            <c:numRef>
              <c:f>'Accidents du travail'!$F$3:$F$9</c:f>
              <c:numCache>
                <c:formatCode>General</c:formatCode>
                <c:ptCount val="7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</c:ser>
        <c:axId val="115055232"/>
        <c:axId val="115065216"/>
      </c:barChart>
      <c:catAx>
        <c:axId val="115055232"/>
        <c:scaling>
          <c:orientation val="minMax"/>
        </c:scaling>
        <c:axPos val="b"/>
        <c:tickLblPos val="nextTo"/>
        <c:crossAx val="115065216"/>
        <c:crosses val="autoZero"/>
        <c:auto val="1"/>
        <c:lblAlgn val="ctr"/>
        <c:lblOffset val="100"/>
      </c:catAx>
      <c:valAx>
        <c:axId val="115065216"/>
        <c:scaling>
          <c:orientation val="minMax"/>
        </c:scaling>
        <c:axPos val="l"/>
        <c:majorGridlines/>
        <c:numFmt formatCode="General" sourceLinked="1"/>
        <c:tickLblPos val="nextTo"/>
        <c:crossAx val="115055232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2">
        <a:lumMod val="90000"/>
      </a:schemeClr>
    </a:solidFill>
    <a:ln w="19050"/>
    <a:effectLst>
      <a:glow rad="63500">
        <a:schemeClr val="accent2">
          <a:satMod val="175000"/>
          <a:alpha val="40000"/>
        </a:schemeClr>
      </a:glow>
    </a:effectLst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602796</xdr:colOff>
      <xdr:row>22</xdr:row>
      <xdr:rowOff>150132</xdr:rowOff>
    </xdr:from>
    <xdr:to>
      <xdr:col>13</xdr:col>
      <xdr:colOff>74159</xdr:colOff>
      <xdr:row>38</xdr:row>
      <xdr:rowOff>118382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727983</xdr:colOff>
      <xdr:row>13</xdr:row>
      <xdr:rowOff>116793</xdr:rowOff>
    </xdr:from>
    <xdr:to>
      <xdr:col>15</xdr:col>
      <xdr:colOff>572861</xdr:colOff>
      <xdr:row>20</xdr:row>
      <xdr:rowOff>187778</xdr:rowOff>
    </xdr:to>
    <xdr:sp macro="" textlink="">
      <xdr:nvSpPr>
        <xdr:cNvPr id="5" name="ZoneTexte 4"/>
        <xdr:cNvSpPr txBox="1"/>
      </xdr:nvSpPr>
      <xdr:spPr>
        <a:xfrm>
          <a:off x="10960554" y="3260043"/>
          <a:ext cx="2130878" cy="1526949"/>
        </a:xfrm>
        <a:prstGeom prst="foldedCorner">
          <a:avLst/>
        </a:prstGeom>
        <a:solidFill>
          <a:srgbClr val="FFFF6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i="1"/>
            <a:t>Calculez</a:t>
          </a:r>
          <a:r>
            <a:rPr lang="fr-FR" sz="1100" i="1" baseline="0"/>
            <a:t> les totaux et la moyenne  des accidents du travail  de 2016 par site et  par service et ajoutez-les au tableau . complétez les valeurs  Max et Min et calculez l'amplitude.</a:t>
          </a:r>
        </a:p>
        <a:p>
          <a:endParaRPr lang="fr-FR" sz="1100" i="1"/>
        </a:p>
      </xdr:txBody>
    </xdr:sp>
    <xdr:clientData/>
  </xdr:twoCellAnchor>
  <xdr:twoCellAnchor>
    <xdr:from>
      <xdr:col>9</xdr:col>
      <xdr:colOff>321128</xdr:colOff>
      <xdr:row>17</xdr:row>
      <xdr:rowOff>34701</xdr:rowOff>
    </xdr:from>
    <xdr:to>
      <xdr:col>12</xdr:col>
      <xdr:colOff>540203</xdr:colOff>
      <xdr:row>23</xdr:row>
      <xdr:rowOff>117023</xdr:rowOff>
    </xdr:to>
    <xdr:sp macro="" textlink="">
      <xdr:nvSpPr>
        <xdr:cNvPr id="7" name="ZoneTexte 6"/>
        <xdr:cNvSpPr txBox="1"/>
      </xdr:nvSpPr>
      <xdr:spPr>
        <a:xfrm>
          <a:off x="8267699" y="4062415"/>
          <a:ext cx="2505075" cy="1225322"/>
        </a:xfrm>
        <a:prstGeom prst="foldedCorner">
          <a:avLst/>
        </a:prstGeom>
        <a:solidFill>
          <a:srgbClr val="FFFF6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i="1"/>
            <a:t>Améliorez la qualité visuelle du tableau 2016 .</a:t>
          </a:r>
          <a:r>
            <a:rPr lang="fr-FR" sz="1100" i="1" baseline="0"/>
            <a:t> Mettez les 2 titres "données de 2015 et 2016" en gras, grossissez-les  et centrez les en fusionnant les cellules. Centrez les aussi sur la hauteur. </a:t>
          </a:r>
          <a:endParaRPr lang="fr-FR" sz="1100" i="1"/>
        </a:p>
      </xdr:txBody>
    </xdr:sp>
    <xdr:clientData/>
  </xdr:twoCellAnchor>
  <xdr:twoCellAnchor>
    <xdr:from>
      <xdr:col>9</xdr:col>
      <xdr:colOff>43543</xdr:colOff>
      <xdr:row>12</xdr:row>
      <xdr:rowOff>136071</xdr:rowOff>
    </xdr:from>
    <xdr:to>
      <xdr:col>12</xdr:col>
      <xdr:colOff>421822</xdr:colOff>
      <xdr:row>16</xdr:row>
      <xdr:rowOff>122465</xdr:rowOff>
    </xdr:to>
    <xdr:sp macro="" textlink="">
      <xdr:nvSpPr>
        <xdr:cNvPr id="8" name="ZoneTexte 7"/>
        <xdr:cNvSpPr txBox="1"/>
      </xdr:nvSpPr>
      <xdr:spPr>
        <a:xfrm>
          <a:off x="7990114" y="3048000"/>
          <a:ext cx="2664279" cy="911679"/>
        </a:xfrm>
        <a:prstGeom prst="foldedCorner">
          <a:avLst/>
        </a:prstGeom>
        <a:solidFill>
          <a:srgbClr val="FFFF6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i="1"/>
            <a:t>Rajoutez une ligne permettant de calculer l'évolution des accidents du travail </a:t>
          </a:r>
          <a:r>
            <a:rPr lang="fr-FR" sz="1100" i="1">
              <a:solidFill>
                <a:schemeClr val="dk1"/>
              </a:solidFill>
              <a:latin typeface="+mn-lt"/>
              <a:ea typeface="+mn-ea"/>
              <a:cs typeface="+mn-cs"/>
            </a:rPr>
            <a:t>uniquement  </a:t>
          </a:r>
          <a:r>
            <a:rPr lang="fr-FR" sz="1100" i="1"/>
            <a:t>par site entre 2015</a:t>
          </a:r>
          <a:r>
            <a:rPr lang="fr-FR" sz="1100" i="1" baseline="0"/>
            <a:t> et 2016.</a:t>
          </a:r>
          <a:endParaRPr lang="fr-FR" sz="1100" i="1"/>
        </a:p>
      </xdr:txBody>
    </xdr:sp>
    <xdr:clientData/>
  </xdr:twoCellAnchor>
  <xdr:twoCellAnchor>
    <xdr:from>
      <xdr:col>0</xdr:col>
      <xdr:colOff>142875</xdr:colOff>
      <xdr:row>17</xdr:row>
      <xdr:rowOff>85725</xdr:rowOff>
    </xdr:from>
    <xdr:to>
      <xdr:col>5</xdr:col>
      <xdr:colOff>695325</xdr:colOff>
      <xdr:row>33</xdr:row>
      <xdr:rowOff>180975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47964</xdr:colOff>
      <xdr:row>16</xdr:row>
      <xdr:rowOff>122576</xdr:rowOff>
    </xdr:from>
    <xdr:to>
      <xdr:col>8</xdr:col>
      <xdr:colOff>731044</xdr:colOff>
      <xdr:row>23</xdr:row>
      <xdr:rowOff>128927</xdr:rowOff>
    </xdr:to>
    <xdr:sp macro="" textlink="">
      <xdr:nvSpPr>
        <xdr:cNvPr id="6" name="ZoneTexte 5"/>
        <xdr:cNvSpPr txBox="1"/>
      </xdr:nvSpPr>
      <xdr:spPr>
        <a:xfrm>
          <a:off x="4822370" y="3920670"/>
          <a:ext cx="2469018" cy="1339851"/>
        </a:xfrm>
        <a:prstGeom prst="foldedCorner">
          <a:avLst/>
        </a:prstGeom>
        <a:solidFill>
          <a:srgbClr val="FFFF6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i="1"/>
            <a:t>Construisez</a:t>
          </a:r>
          <a:r>
            <a:rPr lang="fr-FR" sz="1100" i="1" baseline="0"/>
            <a:t>  un histogramme qui montre la répartition des accidents pour 2016 </a:t>
          </a:r>
          <a:r>
            <a:rPr lang="fr-FR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par site pour chaque service. </a:t>
          </a:r>
          <a:r>
            <a:rPr lang="fr-FR" sz="1100" i="1" baseline="0"/>
            <a:t> Un second histogramme doit permettre de comparer les accidents par service, site par site, toujours pour 2016.</a:t>
          </a:r>
          <a:endParaRPr lang="fr-FR" sz="11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14</xdr:row>
      <xdr:rowOff>19050</xdr:rowOff>
    </xdr:from>
    <xdr:to>
      <xdr:col>7</xdr:col>
      <xdr:colOff>581027</xdr:colOff>
      <xdr:row>16</xdr:row>
      <xdr:rowOff>19050</xdr:rowOff>
    </xdr:to>
    <xdr:sp macro="" textlink="">
      <xdr:nvSpPr>
        <xdr:cNvPr id="2" name="ZoneTexte 1"/>
        <xdr:cNvSpPr txBox="1"/>
      </xdr:nvSpPr>
      <xdr:spPr>
        <a:xfrm>
          <a:off x="4867275" y="3152775"/>
          <a:ext cx="2447927" cy="381000"/>
        </a:xfrm>
        <a:prstGeom prst="foldedCorner">
          <a:avLst/>
        </a:prstGeom>
        <a:solidFill>
          <a:srgbClr val="FFFF6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 i="1"/>
            <a:t>Mettez toutes les couleurs en dégradé.</a:t>
          </a:r>
          <a:r>
            <a:rPr lang="fr-FR" sz="1100" b="1" i="1" baseline="0"/>
            <a:t> Testez vos couleurs au vidéo-projecteur avant diffusion lors de la réunion du CE.</a:t>
          </a:r>
          <a:endParaRPr lang="fr-FR" sz="1100" b="1" i="1"/>
        </a:p>
      </xdr:txBody>
    </xdr:sp>
    <xdr:clientData/>
  </xdr:twoCellAnchor>
  <xdr:twoCellAnchor>
    <xdr:from>
      <xdr:col>2</xdr:col>
      <xdr:colOff>657224</xdr:colOff>
      <xdr:row>14</xdr:row>
      <xdr:rowOff>9525</xdr:rowOff>
    </xdr:from>
    <xdr:to>
      <xdr:col>4</xdr:col>
      <xdr:colOff>285750</xdr:colOff>
      <xdr:row>16</xdr:row>
      <xdr:rowOff>114300</xdr:rowOff>
    </xdr:to>
    <xdr:sp macro="" textlink="">
      <xdr:nvSpPr>
        <xdr:cNvPr id="3" name="ZoneTexte 2"/>
        <xdr:cNvSpPr txBox="1"/>
      </xdr:nvSpPr>
      <xdr:spPr>
        <a:xfrm>
          <a:off x="2895599" y="3143250"/>
          <a:ext cx="1714501" cy="485775"/>
        </a:xfrm>
        <a:prstGeom prst="foldedCorner">
          <a:avLst/>
        </a:prstGeom>
        <a:solidFill>
          <a:srgbClr val="FFFF6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 b="1" i="1"/>
            <a:t>Complétez</a:t>
          </a:r>
          <a:r>
            <a:rPr lang="fr-FR" sz="1100" b="1" i="1" baseline="0"/>
            <a:t> les calculs.</a:t>
          </a:r>
          <a:endParaRPr lang="fr-FR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0" zoomScaleNormal="80" workbookViewId="0">
      <selection activeCell="O25" sqref="O25:O26"/>
    </sheetView>
  </sheetViews>
  <sheetFormatPr baseColWidth="10" defaultRowHeight="15"/>
  <cols>
    <col min="1" max="1" width="25.5703125" style="50" customWidth="1"/>
    <col min="2" max="2" width="11.85546875" style="34" customWidth="1"/>
    <col min="3" max="7" width="11.42578125" style="34"/>
    <col min="8" max="8" width="3.85546875" style="34" customWidth="1"/>
    <col min="9" max="9" width="20.85546875" style="34" customWidth="1"/>
    <col min="10" max="16384" width="11.42578125" style="34"/>
  </cols>
  <sheetData>
    <row r="1" spans="1:15" s="51" customFormat="1" ht="38.25" customHeight="1" thickBot="1">
      <c r="A1" s="57" t="s">
        <v>29</v>
      </c>
      <c r="B1" s="57"/>
      <c r="C1" s="57"/>
      <c r="D1" s="57"/>
      <c r="E1" s="57"/>
      <c r="F1" s="57"/>
      <c r="G1" s="57"/>
      <c r="I1" s="57" t="s">
        <v>30</v>
      </c>
      <c r="J1" s="57"/>
      <c r="K1" s="57"/>
      <c r="L1" s="57"/>
      <c r="M1" s="57"/>
      <c r="N1" s="57"/>
      <c r="O1" s="57"/>
    </row>
    <row r="2" spans="1:15" ht="29.25" customHeight="1">
      <c r="A2" s="58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I2" s="58" t="s">
        <v>0</v>
      </c>
      <c r="J2" s="55" t="s">
        <v>1</v>
      </c>
      <c r="K2" s="55" t="s">
        <v>2</v>
      </c>
      <c r="L2" s="55" t="s">
        <v>3</v>
      </c>
      <c r="M2" s="55" t="s">
        <v>4</v>
      </c>
      <c r="N2" s="55" t="s">
        <v>5</v>
      </c>
      <c r="O2" s="55" t="s">
        <v>6</v>
      </c>
    </row>
    <row r="3" spans="1:15" ht="15.75" thickBot="1">
      <c r="A3" s="59"/>
      <c r="B3" s="56"/>
      <c r="C3" s="56"/>
      <c r="D3" s="56"/>
      <c r="E3" s="56"/>
      <c r="F3" s="56"/>
      <c r="G3" s="56"/>
      <c r="I3" s="59"/>
      <c r="J3" s="56"/>
      <c r="K3" s="56"/>
      <c r="L3" s="56"/>
      <c r="M3" s="56"/>
      <c r="N3" s="56"/>
      <c r="O3" s="56"/>
    </row>
    <row r="4" spans="1:15" ht="15.75" thickBot="1">
      <c r="A4" s="35" t="s">
        <v>7</v>
      </c>
      <c r="B4" s="17">
        <v>2</v>
      </c>
      <c r="C4" s="36">
        <v>1</v>
      </c>
      <c r="D4" s="36">
        <v>4</v>
      </c>
      <c r="E4" s="36">
        <v>2</v>
      </c>
      <c r="F4" s="36">
        <v>1</v>
      </c>
      <c r="G4" s="36">
        <v>5</v>
      </c>
      <c r="I4" s="35" t="s">
        <v>7</v>
      </c>
      <c r="J4" s="17">
        <v>0</v>
      </c>
      <c r="K4" s="36">
        <v>1</v>
      </c>
      <c r="L4" s="36">
        <v>6</v>
      </c>
      <c r="M4" s="36">
        <v>2</v>
      </c>
      <c r="N4" s="36">
        <v>2</v>
      </c>
      <c r="O4" s="36">
        <v>8</v>
      </c>
    </row>
    <row r="5" spans="1:15" ht="15.75" thickBot="1">
      <c r="A5" s="35" t="s">
        <v>10</v>
      </c>
      <c r="B5" s="17">
        <v>5</v>
      </c>
      <c r="C5" s="36">
        <v>1</v>
      </c>
      <c r="D5" s="36">
        <v>6</v>
      </c>
      <c r="E5" s="36">
        <v>3</v>
      </c>
      <c r="F5" s="36">
        <v>0</v>
      </c>
      <c r="G5" s="36">
        <v>2</v>
      </c>
      <c r="I5" s="35" t="s">
        <v>10</v>
      </c>
      <c r="J5" s="17">
        <v>2</v>
      </c>
      <c r="K5" s="36">
        <v>7</v>
      </c>
      <c r="L5" s="36">
        <v>0</v>
      </c>
      <c r="M5" s="36">
        <v>1</v>
      </c>
      <c r="N5" s="36">
        <v>0</v>
      </c>
      <c r="O5" s="36">
        <v>1</v>
      </c>
    </row>
    <row r="6" spans="1:15" ht="15.75" thickBot="1">
      <c r="A6" s="35" t="s">
        <v>8</v>
      </c>
      <c r="B6" s="17">
        <v>4</v>
      </c>
      <c r="C6" s="36">
        <v>7</v>
      </c>
      <c r="D6" s="36">
        <v>8</v>
      </c>
      <c r="E6" s="36">
        <v>7</v>
      </c>
      <c r="F6" s="36">
        <v>1</v>
      </c>
      <c r="G6" s="36">
        <v>1</v>
      </c>
      <c r="I6" s="35" t="s">
        <v>8</v>
      </c>
      <c r="J6" s="17">
        <v>5</v>
      </c>
      <c r="K6" s="36">
        <v>12</v>
      </c>
      <c r="L6" s="36">
        <v>8</v>
      </c>
      <c r="M6" s="36">
        <v>12</v>
      </c>
      <c r="N6" s="36">
        <v>4</v>
      </c>
      <c r="O6" s="36">
        <v>2</v>
      </c>
    </row>
    <row r="7" spans="1:15" ht="15.75" thickBot="1">
      <c r="A7" s="35" t="s">
        <v>9</v>
      </c>
      <c r="B7" s="17">
        <v>2</v>
      </c>
      <c r="C7" s="36">
        <v>10</v>
      </c>
      <c r="D7" s="36">
        <v>5</v>
      </c>
      <c r="E7" s="36">
        <v>8</v>
      </c>
      <c r="F7" s="36">
        <v>2</v>
      </c>
      <c r="G7" s="36">
        <v>1</v>
      </c>
      <c r="I7" s="35" t="s">
        <v>9</v>
      </c>
      <c r="J7" s="17">
        <v>2</v>
      </c>
      <c r="K7" s="36">
        <v>5</v>
      </c>
      <c r="L7" s="36">
        <v>2</v>
      </c>
      <c r="M7" s="36">
        <v>7</v>
      </c>
      <c r="N7" s="36">
        <v>1</v>
      </c>
      <c r="O7" s="36">
        <v>1</v>
      </c>
    </row>
    <row r="8" spans="1:15" ht="15.75" thickBot="1">
      <c r="A8" s="35" t="s">
        <v>15</v>
      </c>
      <c r="B8" s="17">
        <v>1</v>
      </c>
      <c r="C8" s="36">
        <v>3</v>
      </c>
      <c r="D8" s="36">
        <v>6</v>
      </c>
      <c r="E8" s="36">
        <v>3</v>
      </c>
      <c r="F8" s="36">
        <v>6</v>
      </c>
      <c r="G8" s="36">
        <v>5</v>
      </c>
      <c r="I8" s="35" t="s">
        <v>15</v>
      </c>
      <c r="J8" s="17">
        <v>3</v>
      </c>
      <c r="K8" s="36">
        <v>4</v>
      </c>
      <c r="L8" s="36">
        <v>2</v>
      </c>
      <c r="M8" s="36">
        <v>4</v>
      </c>
      <c r="N8" s="36">
        <v>2</v>
      </c>
      <c r="O8" s="36">
        <v>1</v>
      </c>
    </row>
    <row r="9" spans="1:15" ht="15.75" thickBot="1">
      <c r="A9" s="35" t="s">
        <v>11</v>
      </c>
      <c r="B9" s="17">
        <v>2</v>
      </c>
      <c r="C9" s="36">
        <v>2</v>
      </c>
      <c r="D9" s="36">
        <v>4</v>
      </c>
      <c r="E9" s="36">
        <v>3</v>
      </c>
      <c r="F9" s="36">
        <v>2</v>
      </c>
      <c r="G9" s="36">
        <v>3</v>
      </c>
      <c r="I9" s="35" t="s">
        <v>11</v>
      </c>
      <c r="J9" s="17">
        <v>3</v>
      </c>
      <c r="K9" s="17">
        <v>5</v>
      </c>
      <c r="L9" s="17">
        <v>1</v>
      </c>
      <c r="M9" s="17">
        <v>2</v>
      </c>
      <c r="N9" s="17">
        <v>2</v>
      </c>
      <c r="O9" s="17">
        <v>3</v>
      </c>
    </row>
    <row r="10" spans="1:15" ht="15.75" customHeight="1" thickBot="1">
      <c r="A10" s="37"/>
      <c r="B10" s="38"/>
      <c r="C10" s="38"/>
      <c r="D10" s="38"/>
      <c r="E10" s="38"/>
      <c r="F10" s="38"/>
      <c r="G10" s="38"/>
      <c r="I10" s="39" t="s">
        <v>34</v>
      </c>
      <c r="J10" s="40">
        <f>SUM(J4:J9)</f>
        <v>15</v>
      </c>
      <c r="K10" s="40">
        <f t="shared" ref="K10:O10" si="0">SUM(K4:K9)</f>
        <v>34</v>
      </c>
      <c r="L10" s="40">
        <f t="shared" si="0"/>
        <v>19</v>
      </c>
      <c r="M10" s="40">
        <f t="shared" si="0"/>
        <v>28</v>
      </c>
      <c r="N10" s="40">
        <f t="shared" si="0"/>
        <v>11</v>
      </c>
      <c r="O10" s="40">
        <f t="shared" si="0"/>
        <v>16</v>
      </c>
    </row>
    <row r="11" spans="1:15">
      <c r="A11" s="37"/>
      <c r="B11" s="41"/>
      <c r="C11" s="41"/>
      <c r="D11" s="41"/>
      <c r="E11" s="41"/>
      <c r="F11" s="41"/>
      <c r="G11" s="41"/>
    </row>
    <row r="12" spans="1:15" s="44" customFormat="1" ht="18" customHeight="1">
      <c r="A12" s="42" t="s">
        <v>12</v>
      </c>
      <c r="B12" s="43">
        <f>SUM(B4:B11)</f>
        <v>16</v>
      </c>
      <c r="C12" s="43">
        <f t="shared" ref="C12:G12" si="1">SUM(C4:C11)</f>
        <v>24</v>
      </c>
      <c r="D12" s="43">
        <f t="shared" si="1"/>
        <v>33</v>
      </c>
      <c r="E12" s="43">
        <f t="shared" si="1"/>
        <v>26</v>
      </c>
      <c r="F12" s="43">
        <f t="shared" si="1"/>
        <v>12</v>
      </c>
      <c r="G12" s="43">
        <f t="shared" si="1"/>
        <v>17</v>
      </c>
      <c r="I12" s="43" t="s">
        <v>35</v>
      </c>
      <c r="J12" s="43">
        <f>SUM(B12-J10)</f>
        <v>1</v>
      </c>
      <c r="K12" s="43">
        <f t="shared" ref="K12:O12" si="2">SUM(C12-K10)</f>
        <v>-10</v>
      </c>
      <c r="L12" s="43">
        <f t="shared" si="2"/>
        <v>14</v>
      </c>
      <c r="M12" s="43">
        <f t="shared" si="2"/>
        <v>-2</v>
      </c>
      <c r="N12" s="43">
        <f t="shared" si="2"/>
        <v>1</v>
      </c>
      <c r="O12" s="43">
        <f t="shared" si="2"/>
        <v>1</v>
      </c>
    </row>
    <row r="13" spans="1:15" s="44" customFormat="1" ht="18" customHeight="1">
      <c r="A13" s="45" t="s">
        <v>16</v>
      </c>
      <c r="B13" s="46">
        <f>AVERAGE(B4:B9)</f>
        <v>2.6666666666666665</v>
      </c>
      <c r="C13" s="46">
        <f t="shared" ref="C13:G13" si="3">AVERAGE(C4:C9)</f>
        <v>4</v>
      </c>
      <c r="D13" s="46">
        <f t="shared" si="3"/>
        <v>5.5</v>
      </c>
      <c r="E13" s="46">
        <f t="shared" si="3"/>
        <v>4.333333333333333</v>
      </c>
      <c r="F13" s="46">
        <f t="shared" si="3"/>
        <v>2</v>
      </c>
      <c r="G13" s="46">
        <f t="shared" si="3"/>
        <v>2.8333333333333335</v>
      </c>
    </row>
    <row r="14" spans="1:15" s="49" customFormat="1" ht="18" customHeight="1">
      <c r="A14" s="52" t="s">
        <v>26</v>
      </c>
      <c r="B14" s="53">
        <f>MAX(B4:B9)</f>
        <v>5</v>
      </c>
      <c r="C14" s="53">
        <f t="shared" ref="C14:F14" si="4">MAX(C4:C9)</f>
        <v>10</v>
      </c>
      <c r="D14" s="53">
        <f t="shared" si="4"/>
        <v>8</v>
      </c>
      <c r="E14" s="53">
        <f t="shared" si="4"/>
        <v>8</v>
      </c>
      <c r="F14" s="53">
        <f t="shared" si="4"/>
        <v>6</v>
      </c>
      <c r="G14" s="53">
        <f t="shared" ref="G14" si="5">MAX(G4:G9)</f>
        <v>5</v>
      </c>
      <c r="H14" s="54"/>
      <c r="I14" s="54"/>
      <c r="J14" s="54"/>
      <c r="K14" s="54"/>
      <c r="L14" s="54"/>
      <c r="M14" s="54"/>
      <c r="N14" s="54"/>
      <c r="O14" s="54"/>
    </row>
    <row r="15" spans="1:15" s="49" customFormat="1" ht="18" customHeight="1">
      <c r="A15" s="52" t="s">
        <v>27</v>
      </c>
      <c r="B15" s="53">
        <f>MIN(B4:B9)</f>
        <v>1</v>
      </c>
      <c r="C15" s="53">
        <f t="shared" ref="C15:F15" si="6">MIN(C4:C9)</f>
        <v>1</v>
      </c>
      <c r="D15" s="53">
        <f t="shared" si="6"/>
        <v>4</v>
      </c>
      <c r="E15" s="53">
        <f t="shared" si="6"/>
        <v>2</v>
      </c>
      <c r="F15" s="53">
        <f t="shared" si="6"/>
        <v>0</v>
      </c>
      <c r="G15" s="53">
        <f t="shared" ref="G15" si="7">MIN(G4:G9)</f>
        <v>1</v>
      </c>
      <c r="H15" s="54"/>
      <c r="I15" s="54"/>
      <c r="J15" s="54"/>
      <c r="K15" s="54"/>
      <c r="L15" s="54"/>
      <c r="M15" s="54"/>
      <c r="N15" s="54"/>
      <c r="O15" s="54"/>
    </row>
    <row r="16" spans="1:15" s="49" customFormat="1" ht="18" customHeight="1">
      <c r="A16" s="47" t="s">
        <v>28</v>
      </c>
      <c r="B16" s="48">
        <f>SUM(B14-B15)</f>
        <v>4</v>
      </c>
      <c r="C16" s="48">
        <f t="shared" ref="C16:G16" si="8">SUM(C14-C15)</f>
        <v>9</v>
      </c>
      <c r="D16" s="48">
        <f t="shared" si="8"/>
        <v>4</v>
      </c>
      <c r="E16" s="48">
        <f t="shared" si="8"/>
        <v>6</v>
      </c>
      <c r="F16" s="48">
        <f t="shared" si="8"/>
        <v>6</v>
      </c>
      <c r="G16" s="48">
        <f t="shared" si="8"/>
        <v>4</v>
      </c>
    </row>
  </sheetData>
  <mergeCells count="16">
    <mergeCell ref="N2:N3"/>
    <mergeCell ref="O2:O3"/>
    <mergeCell ref="A1:G1"/>
    <mergeCell ref="I1:O1"/>
    <mergeCell ref="I2:I3"/>
    <mergeCell ref="J2:J3"/>
    <mergeCell ref="K2:K3"/>
    <mergeCell ref="L2:L3"/>
    <mergeCell ref="M2:M3"/>
    <mergeCell ref="F2:F3"/>
    <mergeCell ref="G2:G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H14" sqref="H14"/>
    </sheetView>
  </sheetViews>
  <sheetFormatPr baseColWidth="10" defaultRowHeight="15"/>
  <cols>
    <col min="1" max="1" width="21.85546875" style="2" customWidth="1"/>
    <col min="2" max="2" width="11.7109375" style="1" customWidth="1"/>
    <col min="3" max="3" width="10" style="1" customWidth="1"/>
    <col min="4" max="4" width="21.28515625" style="1" customWidth="1"/>
    <col min="5" max="6" width="12.140625" style="1" customWidth="1"/>
    <col min="7" max="7" width="11.85546875" style="1" customWidth="1"/>
    <col min="8" max="8" width="18.85546875" style="1" customWidth="1"/>
    <col min="9" max="9" width="12" style="1" customWidth="1"/>
    <col min="10" max="10" width="14.140625" style="1" customWidth="1"/>
    <col min="11" max="16384" width="11.42578125" style="1"/>
  </cols>
  <sheetData>
    <row r="1" spans="1:10" ht="15" customHeight="1">
      <c r="A1" s="6"/>
      <c r="B1" s="62" t="s">
        <v>31</v>
      </c>
      <c r="C1" s="62"/>
      <c r="D1" s="62"/>
      <c r="E1" s="62"/>
      <c r="F1" s="62"/>
      <c r="G1" s="62"/>
      <c r="H1" s="62"/>
      <c r="I1" s="62"/>
    </row>
    <row r="2" spans="1:10">
      <c r="A2" s="6"/>
      <c r="B2" s="62"/>
      <c r="C2" s="62"/>
      <c r="D2" s="62"/>
      <c r="E2" s="62"/>
      <c r="F2" s="62"/>
      <c r="G2" s="62"/>
      <c r="H2" s="62"/>
      <c r="I2" s="62"/>
    </row>
    <row r="3" spans="1:10" s="3" customFormat="1" ht="20.25" customHeight="1">
      <c r="A3" s="11"/>
      <c r="B3" s="61" t="s">
        <v>13</v>
      </c>
      <c r="C3" s="61"/>
      <c r="D3" s="63" t="s">
        <v>20</v>
      </c>
      <c r="E3" s="63" t="s">
        <v>32</v>
      </c>
      <c r="F3" s="61" t="s">
        <v>14</v>
      </c>
      <c r="G3" s="61"/>
      <c r="H3" s="64" t="s">
        <v>21</v>
      </c>
      <c r="I3" s="65" t="s">
        <v>32</v>
      </c>
      <c r="J3" s="60" t="s">
        <v>33</v>
      </c>
    </row>
    <row r="4" spans="1:10" s="4" customFormat="1" ht="20.25" customHeight="1">
      <c r="A4" s="10"/>
      <c r="B4" s="7" t="s">
        <v>18</v>
      </c>
      <c r="C4" s="7" t="s">
        <v>19</v>
      </c>
      <c r="D4" s="63"/>
      <c r="E4" s="63"/>
      <c r="F4" s="7" t="s">
        <v>18</v>
      </c>
      <c r="G4" s="7" t="s">
        <v>19</v>
      </c>
      <c r="H4" s="64"/>
      <c r="I4" s="65"/>
      <c r="J4" s="60"/>
    </row>
    <row r="5" spans="1:10" ht="20.25" customHeight="1">
      <c r="A5" s="8" t="s">
        <v>1</v>
      </c>
      <c r="B5" s="9">
        <v>35720</v>
      </c>
      <c r="C5" s="9">
        <v>32850</v>
      </c>
      <c r="D5" s="32">
        <f>AVERAGE(B5:C5)</f>
        <v>34285</v>
      </c>
      <c r="E5" s="32">
        <f>C5-B5</f>
        <v>-2870</v>
      </c>
      <c r="F5" s="9">
        <v>28850</v>
      </c>
      <c r="G5" s="9">
        <v>26960</v>
      </c>
      <c r="H5" s="33">
        <f>AVERAGE(F5:G5)</f>
        <v>27905</v>
      </c>
      <c r="I5" s="24">
        <f>G5-F5</f>
        <v>-1890</v>
      </c>
      <c r="J5" s="25">
        <f>B5+C5+F5+G5</f>
        <v>124380</v>
      </c>
    </row>
    <row r="6" spans="1:10" ht="20.25" customHeight="1">
      <c r="A6" s="8" t="s">
        <v>2</v>
      </c>
      <c r="B6" s="9">
        <v>42850</v>
      </c>
      <c r="C6" s="9">
        <v>38620</v>
      </c>
      <c r="D6" s="32">
        <f t="shared" ref="D6:D10" si="0">AVERAGE(B6:C6)</f>
        <v>40735</v>
      </c>
      <c r="E6" s="32">
        <f t="shared" ref="E6:E10" si="1">C6-B6</f>
        <v>-4230</v>
      </c>
      <c r="F6" s="9">
        <v>32450</v>
      </c>
      <c r="G6" s="9">
        <v>29740</v>
      </c>
      <c r="H6" s="33">
        <f t="shared" ref="H6:H10" si="2">AVERAGE(F6:G6)</f>
        <v>31095</v>
      </c>
      <c r="I6" s="24">
        <f t="shared" ref="I6:I10" si="3">G6-F6</f>
        <v>-2710</v>
      </c>
      <c r="J6" s="25">
        <f t="shared" ref="J6:J10" si="4">B6+C6+F6+G6</f>
        <v>143660</v>
      </c>
    </row>
    <row r="7" spans="1:10" ht="20.25" customHeight="1">
      <c r="A7" s="8" t="s">
        <v>3</v>
      </c>
      <c r="B7" s="9">
        <v>45910</v>
      </c>
      <c r="C7" s="9">
        <v>45850</v>
      </c>
      <c r="D7" s="32">
        <f t="shared" si="0"/>
        <v>45880</v>
      </c>
      <c r="E7" s="32">
        <f t="shared" si="1"/>
        <v>-60</v>
      </c>
      <c r="F7" s="9">
        <v>34620</v>
      </c>
      <c r="G7" s="9">
        <v>34500</v>
      </c>
      <c r="H7" s="33">
        <f t="shared" si="2"/>
        <v>34560</v>
      </c>
      <c r="I7" s="24">
        <f t="shared" si="3"/>
        <v>-120</v>
      </c>
      <c r="J7" s="25">
        <f t="shared" si="4"/>
        <v>160880</v>
      </c>
    </row>
    <row r="8" spans="1:10" ht="20.25" customHeight="1">
      <c r="A8" s="8" t="s">
        <v>17</v>
      </c>
      <c r="B8" s="9">
        <v>34820</v>
      </c>
      <c r="C8" s="9">
        <v>35150</v>
      </c>
      <c r="D8" s="32">
        <f t="shared" si="0"/>
        <v>34985</v>
      </c>
      <c r="E8" s="32">
        <f t="shared" si="1"/>
        <v>330</v>
      </c>
      <c r="F8" s="9">
        <v>28450</v>
      </c>
      <c r="G8" s="9">
        <v>29120</v>
      </c>
      <c r="H8" s="33">
        <f t="shared" si="2"/>
        <v>28785</v>
      </c>
      <c r="I8" s="24">
        <f t="shared" si="3"/>
        <v>670</v>
      </c>
      <c r="J8" s="25">
        <f t="shared" si="4"/>
        <v>127540</v>
      </c>
    </row>
    <row r="9" spans="1:10" ht="20.25" customHeight="1">
      <c r="A9" s="8" t="s">
        <v>5</v>
      </c>
      <c r="B9" s="9">
        <v>33650</v>
      </c>
      <c r="C9" s="9">
        <v>32700</v>
      </c>
      <c r="D9" s="32">
        <f t="shared" si="0"/>
        <v>33175</v>
      </c>
      <c r="E9" s="32">
        <f t="shared" si="1"/>
        <v>-950</v>
      </c>
      <c r="F9" s="9">
        <v>27530</v>
      </c>
      <c r="G9" s="9">
        <v>28200</v>
      </c>
      <c r="H9" s="33">
        <f t="shared" si="2"/>
        <v>27865</v>
      </c>
      <c r="I9" s="24">
        <f t="shared" si="3"/>
        <v>670</v>
      </c>
      <c r="J9" s="25">
        <f t="shared" si="4"/>
        <v>122080</v>
      </c>
    </row>
    <row r="10" spans="1:10" ht="20.25" customHeight="1">
      <c r="A10" s="8" t="s">
        <v>6</v>
      </c>
      <c r="B10" s="9">
        <v>31300</v>
      </c>
      <c r="C10" s="9">
        <v>30950</v>
      </c>
      <c r="D10" s="32">
        <f t="shared" si="0"/>
        <v>31125</v>
      </c>
      <c r="E10" s="32">
        <f t="shared" si="1"/>
        <v>-350</v>
      </c>
      <c r="F10" s="9">
        <v>26980</v>
      </c>
      <c r="G10" s="9">
        <v>27000</v>
      </c>
      <c r="H10" s="33">
        <f t="shared" si="2"/>
        <v>26990</v>
      </c>
      <c r="I10" s="24">
        <f t="shared" si="3"/>
        <v>20</v>
      </c>
      <c r="J10" s="25">
        <f t="shared" si="4"/>
        <v>116230</v>
      </c>
    </row>
    <row r="11" spans="1:10" s="16" customFormat="1" ht="7.5" customHeight="1">
      <c r="A11" s="12" t="s">
        <v>22</v>
      </c>
      <c r="B11" s="13">
        <f>AVERAGE(B5:B10)</f>
        <v>37375</v>
      </c>
      <c r="C11" s="13">
        <f>AVERAGE(C5:C10)</f>
        <v>36020</v>
      </c>
      <c r="D11" s="12" t="s">
        <v>24</v>
      </c>
      <c r="E11" s="12"/>
      <c r="F11" s="14">
        <f>AVERAGE(F5:F10)</f>
        <v>29813.333333333332</v>
      </c>
      <c r="G11" s="13">
        <f>AVERAGE(G5:G10)</f>
        <v>29253.333333333332</v>
      </c>
      <c r="H11" s="15"/>
      <c r="I11" s="15"/>
    </row>
    <row r="12" spans="1:10" s="31" customFormat="1" ht="17.25" customHeight="1">
      <c r="A12" s="26" t="s">
        <v>23</v>
      </c>
      <c r="B12" s="27">
        <f>MEDIAN(B5:B10)</f>
        <v>35270</v>
      </c>
      <c r="C12" s="27">
        <f>MEDIAN(C5:C10)</f>
        <v>34000</v>
      </c>
      <c r="D12" s="28" t="s">
        <v>25</v>
      </c>
      <c r="E12" s="28"/>
      <c r="F12" s="29">
        <f>MEDIAN(F5:F10)</f>
        <v>28650</v>
      </c>
      <c r="G12" s="29">
        <f>MEDIAN(G5:G10)</f>
        <v>28660</v>
      </c>
      <c r="H12" s="30"/>
      <c r="I12" s="30"/>
    </row>
    <row r="15" spans="1:10">
      <c r="B15" s="5"/>
      <c r="C15" s="5"/>
      <c r="D15" s="5"/>
      <c r="E15" s="5"/>
      <c r="F15" s="5"/>
    </row>
    <row r="16" spans="1:10">
      <c r="B16" s="5"/>
      <c r="C16" s="5"/>
      <c r="D16" s="5"/>
      <c r="E16" s="5"/>
      <c r="F16" s="5"/>
    </row>
    <row r="17" spans="2:6">
      <c r="B17" s="5"/>
      <c r="C17" s="5"/>
      <c r="D17" s="5"/>
      <c r="E17" s="5"/>
      <c r="F17" s="5"/>
    </row>
    <row r="18" spans="2:6">
      <c r="B18" s="5"/>
      <c r="C18" s="5"/>
      <c r="D18" s="5"/>
      <c r="E18" s="5"/>
      <c r="F18" s="5"/>
    </row>
    <row r="19" spans="2:6">
      <c r="B19" s="5"/>
      <c r="C19" s="5"/>
      <c r="D19" s="5"/>
      <c r="E19" s="5"/>
      <c r="F19" s="5"/>
    </row>
    <row r="20" spans="2:6">
      <c r="B20" s="5"/>
      <c r="C20" s="5"/>
      <c r="D20" s="5"/>
      <c r="E20" s="5"/>
      <c r="F20" s="5"/>
    </row>
    <row r="21" spans="2:6">
      <c r="B21" s="6"/>
      <c r="C21" s="6"/>
      <c r="D21" s="6"/>
      <c r="E21" s="6"/>
      <c r="F21" s="6"/>
    </row>
  </sheetData>
  <mergeCells count="8">
    <mergeCell ref="J3:J4"/>
    <mergeCell ref="B3:C3"/>
    <mergeCell ref="F3:G3"/>
    <mergeCell ref="B1:I2"/>
    <mergeCell ref="D3:D4"/>
    <mergeCell ref="H3:H4"/>
    <mergeCell ref="I3:I4"/>
    <mergeCell ref="E3:E4"/>
  </mergeCells>
  <pageMargins left="0.27559055118110237" right="0.35433070866141736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C18" sqref="C18"/>
    </sheetView>
  </sheetViews>
  <sheetFormatPr baseColWidth="10" defaultRowHeight="15"/>
  <cols>
    <col min="1" max="1" width="21.85546875" style="18" customWidth="1"/>
    <col min="2" max="7" width="11.42578125" style="18"/>
    <col min="8" max="8" width="11.42578125" style="19"/>
    <col min="9" max="16384" width="11.42578125" style="18"/>
  </cols>
  <sheetData>
    <row r="1" spans="1:8">
      <c r="A1" s="69"/>
      <c r="B1" s="66" t="s">
        <v>1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8" t="s">
        <v>34</v>
      </c>
    </row>
    <row r="2" spans="1:8">
      <c r="A2" s="69"/>
      <c r="B2" s="67"/>
      <c r="C2" s="67"/>
      <c r="D2" s="67"/>
      <c r="E2" s="67"/>
      <c r="F2" s="67"/>
      <c r="G2" s="67"/>
      <c r="H2" s="68" t="s">
        <v>34</v>
      </c>
    </row>
    <row r="3" spans="1:8" ht="21" customHeight="1">
      <c r="A3" s="20" t="s">
        <v>7</v>
      </c>
      <c r="B3" s="9">
        <v>2</v>
      </c>
      <c r="C3" s="9">
        <v>1</v>
      </c>
      <c r="D3" s="9">
        <v>1</v>
      </c>
      <c r="E3" s="9">
        <v>2</v>
      </c>
      <c r="F3" s="9">
        <v>1</v>
      </c>
      <c r="G3" s="9">
        <v>1</v>
      </c>
      <c r="H3" s="23">
        <f>SUM(B3:G3)</f>
        <v>8</v>
      </c>
    </row>
    <row r="4" spans="1:8" ht="21" customHeight="1">
      <c r="A4" s="20" t="s">
        <v>10</v>
      </c>
      <c r="B4" s="9">
        <v>0</v>
      </c>
      <c r="C4" s="9">
        <v>1</v>
      </c>
      <c r="D4" s="9">
        <v>0</v>
      </c>
      <c r="E4" s="9">
        <v>0</v>
      </c>
      <c r="F4" s="9">
        <v>0</v>
      </c>
      <c r="G4" s="9">
        <v>0</v>
      </c>
      <c r="H4" s="23">
        <f t="shared" ref="H4:H9" si="0">SUM(B4:G4)</f>
        <v>1</v>
      </c>
    </row>
    <row r="5" spans="1:8" ht="21" customHeight="1">
      <c r="A5" s="20" t="s">
        <v>8</v>
      </c>
      <c r="B5" s="9">
        <v>3</v>
      </c>
      <c r="C5" s="9">
        <v>2</v>
      </c>
      <c r="D5" s="9">
        <v>5</v>
      </c>
      <c r="E5" s="9">
        <v>2</v>
      </c>
      <c r="F5" s="9">
        <v>2</v>
      </c>
      <c r="G5" s="9">
        <v>4</v>
      </c>
      <c r="H5" s="23">
        <f t="shared" si="0"/>
        <v>18</v>
      </c>
    </row>
    <row r="6" spans="1:8" ht="21" customHeight="1">
      <c r="A6" s="20" t="s">
        <v>9</v>
      </c>
      <c r="B6" s="9">
        <v>3</v>
      </c>
      <c r="C6" s="9">
        <v>2</v>
      </c>
      <c r="D6" s="9">
        <v>4</v>
      </c>
      <c r="E6" s="9">
        <v>2</v>
      </c>
      <c r="F6" s="9">
        <v>2</v>
      </c>
      <c r="G6" s="9">
        <v>2</v>
      </c>
      <c r="H6" s="23">
        <f t="shared" si="0"/>
        <v>15</v>
      </c>
    </row>
    <row r="7" spans="1:8" ht="21" customHeight="1">
      <c r="A7" s="20" t="s">
        <v>15</v>
      </c>
      <c r="B7" s="9">
        <v>2</v>
      </c>
      <c r="C7" s="9">
        <v>3</v>
      </c>
      <c r="D7" s="9">
        <v>3</v>
      </c>
      <c r="E7" s="9">
        <v>4</v>
      </c>
      <c r="F7" s="9">
        <v>4</v>
      </c>
      <c r="G7" s="9">
        <v>2</v>
      </c>
      <c r="H7" s="23">
        <f t="shared" si="0"/>
        <v>18</v>
      </c>
    </row>
    <row r="8" spans="1:8" ht="21" customHeight="1">
      <c r="A8" s="20" t="s">
        <v>11</v>
      </c>
      <c r="B8" s="9">
        <v>0</v>
      </c>
      <c r="C8" s="9">
        <v>1</v>
      </c>
      <c r="D8" s="9">
        <v>2</v>
      </c>
      <c r="E8" s="9">
        <v>0</v>
      </c>
      <c r="F8" s="9">
        <v>0</v>
      </c>
      <c r="G8" s="9">
        <v>1</v>
      </c>
      <c r="H8" s="23">
        <f t="shared" si="0"/>
        <v>4</v>
      </c>
    </row>
    <row r="9" spans="1:8" s="19" customFormat="1" ht="28.5" customHeight="1">
      <c r="A9" s="21" t="s">
        <v>34</v>
      </c>
      <c r="B9" s="22">
        <f>SUM(B3:B8)</f>
        <v>10</v>
      </c>
      <c r="C9" s="22">
        <f t="shared" ref="C9:G9" si="1">SUM(C3:C8)</f>
        <v>10</v>
      </c>
      <c r="D9" s="22">
        <f t="shared" si="1"/>
        <v>15</v>
      </c>
      <c r="E9" s="22">
        <f t="shared" si="1"/>
        <v>10</v>
      </c>
      <c r="F9" s="22">
        <f t="shared" si="1"/>
        <v>9</v>
      </c>
      <c r="G9" s="22">
        <f t="shared" si="1"/>
        <v>10</v>
      </c>
      <c r="H9" s="23">
        <f t="shared" si="0"/>
        <v>64</v>
      </c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Accidents du travail</vt:lpstr>
      <vt:lpstr>Salaires catégories</vt:lpstr>
      <vt:lpstr>Nombre de stagiaires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Cabaret</dc:creator>
  <cp:lastModifiedBy>Florence Cabaret</cp:lastModifiedBy>
  <cp:lastPrinted>2017-01-31T12:58:12Z</cp:lastPrinted>
  <dcterms:created xsi:type="dcterms:W3CDTF">2016-11-07T23:44:27Z</dcterms:created>
  <dcterms:modified xsi:type="dcterms:W3CDTF">2017-06-24T13:41:05Z</dcterms:modified>
</cp:coreProperties>
</file>